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5600" windowHeight="10600"/>
  </bookViews>
  <sheets>
    <sheet name="Sheet1" sheetId="1" r:id="rId1"/>
    <sheet name="WpsReserved_CellImgList" sheetId="2" state="veryHidden" r:id="rId2"/>
  </sheets>
  <definedNames>
    <definedName name="_xlnm._FilterDatabase" localSheetId="0" hidden="1">Sheet1!$A$1:$E$145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B321EF6971D141DCBCB0F3C459CEE8C1" descr="upload_post_object_v2_894932132"/>
        <xdr:cNvPicPr/>
      </xdr:nvPicPr>
      <xdr:blipFill>
        <a:blip r:embed="rId1"/>
        <a:stretch>
          <a:fillRect/>
        </a:stretch>
      </xdr:blipFill>
      <xdr:spPr>
        <a:xfrm>
          <a:off x="0" y="0"/>
          <a:ext cx="7487285" cy="3290570"/>
        </a:xfrm>
        <a:prstGeom prst="rect">
          <a:avLst/>
        </a:prstGeom>
      </xdr:spPr>
    </xdr:pic>
  </etc:cellImage>
  <etc:cellImage>
    <xdr:pic>
      <xdr:nvPicPr>
        <xdr:cNvPr id="5" name="ID_54EF34504DEF484DA9F46AAF4C4772E0" descr="upload_post_object_v2_718944936"/>
        <xdr:cNvPicPr/>
      </xdr:nvPicPr>
      <xdr:blipFill>
        <a:blip r:embed="rId2"/>
        <a:stretch>
          <a:fillRect/>
        </a:stretch>
      </xdr:blipFill>
      <xdr:spPr>
        <a:xfrm>
          <a:off x="0" y="0"/>
          <a:ext cx="9144000" cy="1018540"/>
        </a:xfrm>
        <a:prstGeom prst="rect">
          <a:avLst/>
        </a:prstGeom>
      </xdr:spPr>
    </xdr:pic>
  </etc:cellImage>
  <etc:cellImage>
    <xdr:pic>
      <xdr:nvPicPr>
        <xdr:cNvPr id="6" name="ID_56BA5946A1CB4849874DAE8F6883B4BC" descr="upload_post_object_v2_173877822"/>
        <xdr:cNvPicPr/>
      </xdr:nvPicPr>
      <xdr:blipFill>
        <a:blip r:embed="rId3"/>
        <a:stretch>
          <a:fillRect/>
        </a:stretch>
      </xdr:blipFill>
      <xdr:spPr>
        <a:xfrm>
          <a:off x="0" y="0"/>
          <a:ext cx="8081645" cy="635000"/>
        </a:xfrm>
        <a:prstGeom prst="rect">
          <a:avLst/>
        </a:prstGeom>
      </xdr:spPr>
    </xdr:pic>
  </etc:cellImage>
  <etc:cellImage>
    <xdr:pic>
      <xdr:nvPicPr>
        <xdr:cNvPr id="7" name="ID_C2C4E65AB3D94AD88314340FA8050A8C" descr="upload_post_object_v2_675452414"/>
        <xdr:cNvPicPr/>
      </xdr:nvPicPr>
      <xdr:blipFill>
        <a:blip r:embed="rId4"/>
        <a:stretch>
          <a:fillRect/>
        </a:stretch>
      </xdr:blipFill>
      <xdr:spPr>
        <a:xfrm>
          <a:off x="0" y="0"/>
          <a:ext cx="3429000" cy="1772285"/>
        </a:xfrm>
        <a:prstGeom prst="rect">
          <a:avLst/>
        </a:prstGeom>
      </xdr:spPr>
    </xdr:pic>
  </etc:cellImage>
  <etc:cellImage>
    <xdr:pic>
      <xdr:nvPicPr>
        <xdr:cNvPr id="8" name="ID_78B533C3792A4887A970AFC1903DD212" descr="upload_post_object_v2_574169472"/>
        <xdr:cNvPicPr/>
      </xdr:nvPicPr>
      <xdr:blipFill>
        <a:blip r:embed="rId5"/>
        <a:stretch>
          <a:fillRect/>
        </a:stretch>
      </xdr:blipFill>
      <xdr:spPr>
        <a:xfrm>
          <a:off x="0" y="0"/>
          <a:ext cx="8075930" cy="1449070"/>
        </a:xfrm>
        <a:prstGeom prst="rect">
          <a:avLst/>
        </a:prstGeom>
      </xdr:spPr>
    </xdr:pic>
  </etc:cellImage>
  <etc:cellImage>
    <xdr:pic>
      <xdr:nvPicPr>
        <xdr:cNvPr id="9" name="ID_F6A6C7D7F43B418994F1031F02F56C65" descr="upload_post_object_v2_812392507"/>
        <xdr:cNvPicPr/>
      </xdr:nvPicPr>
      <xdr:blipFill>
        <a:blip r:embed="rId6"/>
        <a:stretch>
          <a:fillRect/>
        </a:stretch>
      </xdr:blipFill>
      <xdr:spPr>
        <a:xfrm>
          <a:off x="0" y="0"/>
          <a:ext cx="8260715" cy="796925"/>
        </a:xfrm>
        <a:prstGeom prst="rect">
          <a:avLst/>
        </a:prstGeom>
      </xdr:spPr>
    </xdr:pic>
  </etc:cellImage>
  <etc:cellImage>
    <xdr:pic>
      <xdr:nvPicPr>
        <xdr:cNvPr id="10" name="ID_04564161304C41F4936770F38D62F110" descr="upload_post_object_v2_829371693"/>
        <xdr:cNvPicPr/>
      </xdr:nvPicPr>
      <xdr:blipFill>
        <a:blip r:embed="rId7"/>
        <a:stretch>
          <a:fillRect/>
        </a:stretch>
      </xdr:blipFill>
      <xdr:spPr>
        <a:xfrm>
          <a:off x="0" y="0"/>
          <a:ext cx="9005570" cy="1841500"/>
        </a:xfrm>
        <a:prstGeom prst="rect">
          <a:avLst/>
        </a:prstGeom>
      </xdr:spPr>
    </xdr:pic>
  </etc:cellImage>
  <etc:cellImage>
    <xdr:pic>
      <xdr:nvPicPr>
        <xdr:cNvPr id="11" name="ID_42BBF1A8C5674491A7E1DE24A0BCEE89" descr="upload_post_object_v2_181534472"/>
        <xdr:cNvPicPr/>
      </xdr:nvPicPr>
      <xdr:blipFill>
        <a:blip r:embed="rId8"/>
        <a:stretch>
          <a:fillRect/>
        </a:stretch>
      </xdr:blipFill>
      <xdr:spPr>
        <a:xfrm>
          <a:off x="0" y="0"/>
          <a:ext cx="9144000" cy="2098040"/>
        </a:xfrm>
        <a:prstGeom prst="rect">
          <a:avLst/>
        </a:prstGeom>
      </xdr:spPr>
    </xdr:pic>
  </etc:cellImage>
  <etc:cellImage>
    <xdr:pic>
      <xdr:nvPicPr>
        <xdr:cNvPr id="12" name="ID_020D679EC36549E1A0E0ED2515454C3B" descr="upload_post_object_v2_553679670"/>
        <xdr:cNvPicPr/>
      </xdr:nvPicPr>
      <xdr:blipFill>
        <a:blip r:embed="rId9"/>
        <a:stretch>
          <a:fillRect/>
        </a:stretch>
      </xdr:blipFill>
      <xdr:spPr>
        <a:xfrm>
          <a:off x="0" y="0"/>
          <a:ext cx="8174355" cy="1316355"/>
        </a:xfrm>
        <a:prstGeom prst="rect">
          <a:avLst/>
        </a:prstGeom>
      </xdr:spPr>
    </xdr:pic>
  </etc:cellImage>
  <etc:cellImage>
    <xdr:pic>
      <xdr:nvPicPr>
        <xdr:cNvPr id="13" name="ID_25B60EF6FD9F4990836F333B2D525738" descr="upload_post_object_v2_166488223"/>
        <xdr:cNvPicPr/>
      </xdr:nvPicPr>
      <xdr:blipFill>
        <a:blip r:embed="rId10"/>
        <a:stretch>
          <a:fillRect/>
        </a:stretch>
      </xdr:blipFill>
      <xdr:spPr>
        <a:xfrm>
          <a:off x="0" y="0"/>
          <a:ext cx="9144000" cy="1684655"/>
        </a:xfrm>
        <a:prstGeom prst="rect">
          <a:avLst/>
        </a:prstGeom>
      </xdr:spPr>
    </xdr:pic>
  </etc:cellImage>
  <etc:cellImage>
    <xdr:pic>
      <xdr:nvPicPr>
        <xdr:cNvPr id="14" name="ID_E1C669BE121740229ED4734392EDC5FB" descr="upload_post_object_v2_217947293"/>
        <xdr:cNvPicPr/>
      </xdr:nvPicPr>
      <xdr:blipFill>
        <a:blip r:embed="rId11"/>
        <a:stretch>
          <a:fillRect/>
        </a:stretch>
      </xdr:blipFill>
      <xdr:spPr>
        <a:xfrm>
          <a:off x="0" y="0"/>
          <a:ext cx="9144000" cy="2293620"/>
        </a:xfrm>
        <a:prstGeom prst="rect">
          <a:avLst/>
        </a:prstGeom>
      </xdr:spPr>
    </xdr:pic>
  </etc:cellImage>
  <etc:cellImage>
    <xdr:pic>
      <xdr:nvPicPr>
        <xdr:cNvPr id="15" name="ID_A97AE8F549C24E19922C7CBB2B9DA365" descr="upload_post_object_v2_295856646"/>
        <xdr:cNvPicPr/>
      </xdr:nvPicPr>
      <xdr:blipFill>
        <a:blip r:embed="rId12"/>
        <a:stretch>
          <a:fillRect/>
        </a:stretch>
      </xdr:blipFill>
      <xdr:spPr>
        <a:xfrm>
          <a:off x="0" y="0"/>
          <a:ext cx="5114925" cy="2112645"/>
        </a:xfrm>
        <a:prstGeom prst="rect">
          <a:avLst/>
        </a:prstGeom>
      </xdr:spPr>
    </xdr:pic>
  </etc:cellImage>
  <etc:cellImage>
    <xdr:pic>
      <xdr:nvPicPr>
        <xdr:cNvPr id="16" name="ID_673D6C62828E41659C17494DEC5FE6EC" descr="upload_post_object_v2_417601316"/>
        <xdr:cNvPicPr/>
      </xdr:nvPicPr>
      <xdr:blipFill>
        <a:blip r:embed="rId13"/>
        <a:stretch>
          <a:fillRect/>
        </a:stretch>
      </xdr:blipFill>
      <xdr:spPr>
        <a:xfrm>
          <a:off x="0" y="0"/>
          <a:ext cx="7013575" cy="1720215"/>
        </a:xfrm>
        <a:prstGeom prst="rect">
          <a:avLst/>
        </a:prstGeom>
      </xdr:spPr>
    </xdr:pic>
  </etc:cellImage>
  <etc:cellImage>
    <xdr:pic>
      <xdr:nvPicPr>
        <xdr:cNvPr id="17" name="ID_0B31F0B1630143CC9F45EEE9DE659A01" descr="upload_post_object_v2_189959710"/>
        <xdr:cNvPicPr/>
      </xdr:nvPicPr>
      <xdr:blipFill>
        <a:blip r:embed="rId14"/>
        <a:stretch>
          <a:fillRect/>
        </a:stretch>
      </xdr:blipFill>
      <xdr:spPr>
        <a:xfrm>
          <a:off x="0" y="0"/>
          <a:ext cx="9144000" cy="1586230"/>
        </a:xfrm>
        <a:prstGeom prst="rect">
          <a:avLst/>
        </a:prstGeom>
      </xdr:spPr>
    </xdr:pic>
  </etc:cellImage>
  <etc:cellImage>
    <xdr:pic>
      <xdr:nvPicPr>
        <xdr:cNvPr id="18" name="ID_91BED2216E854C57AAD155A864D2A63B" descr="upload_post_object_v2_397627398"/>
        <xdr:cNvPicPr/>
      </xdr:nvPicPr>
      <xdr:blipFill>
        <a:blip r:embed="rId15"/>
        <a:stretch>
          <a:fillRect/>
        </a:stretch>
      </xdr:blipFill>
      <xdr:spPr>
        <a:xfrm>
          <a:off x="0" y="0"/>
          <a:ext cx="5305425" cy="1772285"/>
        </a:xfrm>
        <a:prstGeom prst="rect">
          <a:avLst/>
        </a:prstGeom>
      </xdr:spPr>
    </xdr:pic>
  </etc:cellImage>
  <etc:cellImage>
    <xdr:pic>
      <xdr:nvPicPr>
        <xdr:cNvPr id="19" name="ID_D4C0B0ED920B48E09ABC68B32F42F3C4" descr="upload_post_object_v2_812941444"/>
        <xdr:cNvPicPr/>
      </xdr:nvPicPr>
      <xdr:blipFill>
        <a:blip r:embed="rId16"/>
        <a:stretch>
          <a:fillRect/>
        </a:stretch>
      </xdr:blipFill>
      <xdr:spPr>
        <a:xfrm>
          <a:off x="0" y="0"/>
          <a:ext cx="7637145" cy="1431925"/>
        </a:xfrm>
        <a:prstGeom prst="rect">
          <a:avLst/>
        </a:prstGeom>
      </xdr:spPr>
    </xdr:pic>
  </etc:cellImage>
  <etc:cellImage>
    <xdr:pic>
      <xdr:nvPicPr>
        <xdr:cNvPr id="20" name="ID_6F054215C1934121AD43525E71FA8C60" descr="upload_post_object_v2_768399207"/>
        <xdr:cNvPicPr/>
      </xdr:nvPicPr>
      <xdr:blipFill>
        <a:blip r:embed="rId17"/>
        <a:stretch>
          <a:fillRect/>
        </a:stretch>
      </xdr:blipFill>
      <xdr:spPr>
        <a:xfrm>
          <a:off x="0" y="0"/>
          <a:ext cx="7799070" cy="1460500"/>
        </a:xfrm>
        <a:prstGeom prst="rect">
          <a:avLst/>
        </a:prstGeom>
      </xdr:spPr>
    </xdr:pic>
  </etc:cellImage>
  <etc:cellImage>
    <xdr:pic>
      <xdr:nvPicPr>
        <xdr:cNvPr id="21" name="ID_BEE73686F46A40608737A7F690ACC240" descr="upload_post_object_v2_453418912"/>
        <xdr:cNvPicPr/>
      </xdr:nvPicPr>
      <xdr:blipFill>
        <a:blip r:embed="rId18"/>
        <a:stretch>
          <a:fillRect/>
        </a:stretch>
      </xdr:blipFill>
      <xdr:spPr>
        <a:xfrm>
          <a:off x="0" y="0"/>
          <a:ext cx="9144000" cy="1300480"/>
        </a:xfrm>
        <a:prstGeom prst="rect">
          <a:avLst/>
        </a:prstGeom>
      </xdr:spPr>
    </xdr:pic>
  </etc:cellImage>
  <etc:cellImage>
    <xdr:pic>
      <xdr:nvPicPr>
        <xdr:cNvPr id="4" name="ID_FBAE09BB35EA4F529ED993398343C64D" descr="upload_post_object_v2_179857293"/>
        <xdr:cNvPicPr/>
      </xdr:nvPicPr>
      <xdr:blipFill>
        <a:blip r:embed="rId19"/>
        <a:stretch>
          <a:fillRect/>
        </a:stretch>
      </xdr:blipFill>
      <xdr:spPr>
        <a:xfrm>
          <a:off x="0" y="0"/>
          <a:ext cx="9144000" cy="1593850"/>
        </a:xfrm>
        <a:prstGeom prst="rect">
          <a:avLst/>
        </a:prstGeom>
      </xdr:spPr>
    </xdr:pic>
  </etc:cellImage>
  <etc:cellImage>
    <xdr:pic>
      <xdr:nvPicPr>
        <xdr:cNvPr id="22" name="ID_FCAE6D985FD1402EB357995F5B1A45C6" descr="upload_post_object_v2_322769747"/>
        <xdr:cNvPicPr/>
      </xdr:nvPicPr>
      <xdr:blipFill>
        <a:blip r:embed="rId20"/>
        <a:stretch>
          <a:fillRect/>
        </a:stretch>
      </xdr:blipFill>
      <xdr:spPr>
        <a:xfrm>
          <a:off x="0" y="0"/>
          <a:ext cx="9144000" cy="2192020"/>
        </a:xfrm>
        <a:prstGeom prst="rect">
          <a:avLst/>
        </a:prstGeom>
      </xdr:spPr>
    </xdr:pic>
  </etc:cellImage>
  <etc:cellImage>
    <xdr:pic>
      <xdr:nvPicPr>
        <xdr:cNvPr id="23" name="ID_214F502DC74E4BBA9D68AF47FF9C6130" descr="upload_post_object_v2_425625947"/>
        <xdr:cNvPicPr/>
      </xdr:nvPicPr>
      <xdr:blipFill>
        <a:blip r:embed="rId21"/>
        <a:stretch>
          <a:fillRect/>
        </a:stretch>
      </xdr:blipFill>
      <xdr:spPr>
        <a:xfrm>
          <a:off x="0" y="0"/>
          <a:ext cx="7865745" cy="2000250"/>
        </a:xfrm>
        <a:prstGeom prst="rect">
          <a:avLst/>
        </a:prstGeom>
      </xdr:spPr>
    </xdr:pic>
  </etc:cellImage>
  <etc:cellImage>
    <xdr:pic>
      <xdr:nvPicPr>
        <xdr:cNvPr id="24" name="ID_DCB329506399456C85600CFB650F80CA" descr="upload_post_object_v2_530306378"/>
        <xdr:cNvPicPr/>
      </xdr:nvPicPr>
      <xdr:blipFill>
        <a:blip r:embed="rId22"/>
        <a:stretch>
          <a:fillRect/>
        </a:stretch>
      </xdr:blipFill>
      <xdr:spPr>
        <a:xfrm>
          <a:off x="0" y="0"/>
          <a:ext cx="7381875" cy="3397250"/>
        </a:xfrm>
        <a:prstGeom prst="rect">
          <a:avLst/>
        </a:prstGeom>
      </xdr:spPr>
    </xdr:pic>
  </etc:cellImage>
  <etc:cellImage>
    <xdr:pic>
      <xdr:nvPicPr>
        <xdr:cNvPr id="26" name="ID_B0420CC608304F30911909BA4181A2B6" descr="upload_post_object_v2_606669917"/>
        <xdr:cNvPicPr/>
      </xdr:nvPicPr>
      <xdr:blipFill>
        <a:blip r:embed="rId23"/>
        <a:stretch>
          <a:fillRect/>
        </a:stretch>
      </xdr:blipFill>
      <xdr:spPr>
        <a:xfrm>
          <a:off x="0" y="0"/>
          <a:ext cx="9112250" cy="1833245"/>
        </a:xfrm>
        <a:prstGeom prst="rect">
          <a:avLst/>
        </a:prstGeom>
      </xdr:spPr>
    </xdr:pic>
  </etc:cellImage>
  <etc:cellImage>
    <xdr:pic>
      <xdr:nvPicPr>
        <xdr:cNvPr id="27" name="ID_FBC0B609DCAB4603B5C43FB83E46C564" descr="upload_post_object_v2_683845526"/>
        <xdr:cNvPicPr/>
      </xdr:nvPicPr>
      <xdr:blipFill>
        <a:blip r:embed="rId24"/>
        <a:stretch>
          <a:fillRect/>
        </a:stretch>
      </xdr:blipFill>
      <xdr:spPr>
        <a:xfrm>
          <a:off x="0" y="0"/>
          <a:ext cx="6731000" cy="1579245"/>
        </a:xfrm>
        <a:prstGeom prst="rect">
          <a:avLst/>
        </a:prstGeom>
      </xdr:spPr>
    </xdr:pic>
  </etc:cellImage>
  <etc:cellImage>
    <xdr:pic>
      <xdr:nvPicPr>
        <xdr:cNvPr id="28" name="ID_06D85376F48048AE97BDCDAD0039BDB6" descr="upload_post_object_v2_526419865"/>
        <xdr:cNvPicPr/>
      </xdr:nvPicPr>
      <xdr:blipFill>
        <a:blip r:embed="rId25"/>
        <a:stretch>
          <a:fillRect/>
        </a:stretch>
      </xdr:blipFill>
      <xdr:spPr>
        <a:xfrm>
          <a:off x="0" y="0"/>
          <a:ext cx="9144000" cy="2236470"/>
        </a:xfrm>
        <a:prstGeom prst="rect">
          <a:avLst/>
        </a:prstGeom>
      </xdr:spPr>
    </xdr:pic>
  </etc:cellImage>
  <etc:cellImage>
    <xdr:pic>
      <xdr:nvPicPr>
        <xdr:cNvPr id="25" name="ID_4A4258D64C2C49458DF16DD15C1967A0" descr="upload_post_object_v2_878369663"/>
        <xdr:cNvPicPr/>
      </xdr:nvPicPr>
      <xdr:blipFill>
        <a:blip r:embed="rId26"/>
        <a:stretch>
          <a:fillRect/>
        </a:stretch>
      </xdr:blipFill>
      <xdr:spPr>
        <a:xfrm>
          <a:off x="0" y="0"/>
          <a:ext cx="9144000" cy="3710940"/>
        </a:xfrm>
        <a:prstGeom prst="rect">
          <a:avLst/>
        </a:prstGeom>
      </xdr:spPr>
    </xdr:pic>
  </etc:cellImage>
  <etc:cellImage>
    <xdr:pic>
      <xdr:nvPicPr>
        <xdr:cNvPr id="29" name="ID_AC388835DC134E3DAFED7E1A9C8BAB7F" descr="upload_post_object_v2_654906977"/>
        <xdr:cNvPicPr/>
      </xdr:nvPicPr>
      <xdr:blipFill>
        <a:blip r:embed="rId27"/>
        <a:stretch>
          <a:fillRect/>
        </a:stretch>
      </xdr:blipFill>
      <xdr:spPr>
        <a:xfrm>
          <a:off x="0" y="0"/>
          <a:ext cx="7429500" cy="4127500"/>
        </a:xfrm>
        <a:prstGeom prst="rect">
          <a:avLst/>
        </a:prstGeom>
      </xdr:spPr>
    </xdr:pic>
  </etc:cellImage>
  <etc:cellImage>
    <xdr:pic>
      <xdr:nvPicPr>
        <xdr:cNvPr id="30" name="ID_7AD6815634644DE2AE6E7C98EBBEA94C" descr="upload_post_object_v2_643946610"/>
        <xdr:cNvPicPr/>
      </xdr:nvPicPr>
      <xdr:blipFill>
        <a:blip r:embed="rId28"/>
        <a:stretch>
          <a:fillRect/>
        </a:stretch>
      </xdr:blipFill>
      <xdr:spPr>
        <a:xfrm>
          <a:off x="0" y="0"/>
          <a:ext cx="9144000" cy="4641850"/>
        </a:xfrm>
        <a:prstGeom prst="rect">
          <a:avLst/>
        </a:prstGeom>
      </xdr:spPr>
    </xdr:pic>
  </etc:cellImage>
  <etc:cellImage>
    <xdr:pic>
      <xdr:nvPicPr>
        <xdr:cNvPr id="31" name="ID_2B13EC0F50564921A200B45C7DECB1C9" descr="upload_post_object_v2_143251371"/>
        <xdr:cNvPicPr/>
      </xdr:nvPicPr>
      <xdr:blipFill>
        <a:blip r:embed="rId29"/>
        <a:stretch>
          <a:fillRect/>
        </a:stretch>
      </xdr:blipFill>
      <xdr:spPr>
        <a:xfrm>
          <a:off x="0" y="0"/>
          <a:ext cx="8945245" cy="5762625"/>
        </a:xfrm>
        <a:prstGeom prst="rect">
          <a:avLst/>
        </a:prstGeom>
      </xdr:spPr>
    </xdr:pic>
  </etc:cellImage>
  <etc:cellImage>
    <xdr:pic>
      <xdr:nvPicPr>
        <xdr:cNvPr id="32" name="ID_A85387E62F4647B0826BFBFD17E26850" descr="upload_post_object_v2_046785493"/>
        <xdr:cNvPicPr/>
      </xdr:nvPicPr>
      <xdr:blipFill>
        <a:blip r:embed="rId30"/>
        <a:stretch>
          <a:fillRect/>
        </a:stretch>
      </xdr:blipFill>
      <xdr:spPr>
        <a:xfrm>
          <a:off x="0" y="0"/>
          <a:ext cx="8318500" cy="5461000"/>
        </a:xfrm>
        <a:prstGeom prst="rect">
          <a:avLst/>
        </a:prstGeom>
      </xdr:spPr>
    </xdr:pic>
  </etc:cellImage>
  <etc:cellImage>
    <xdr:pic>
      <xdr:nvPicPr>
        <xdr:cNvPr id="33" name="ID_85EDB049814346F584BDF99B8825CFC3" descr="upload_post_object_v2_183956725"/>
        <xdr:cNvPicPr/>
      </xdr:nvPicPr>
      <xdr:blipFill>
        <a:blip r:embed="rId31"/>
        <a:stretch>
          <a:fillRect/>
        </a:stretch>
      </xdr:blipFill>
      <xdr:spPr>
        <a:xfrm>
          <a:off x="0" y="0"/>
          <a:ext cx="7731125" cy="5540375"/>
        </a:xfrm>
        <a:prstGeom prst="rect">
          <a:avLst/>
        </a:prstGeom>
      </xdr:spPr>
    </xdr:pic>
  </etc:cellImage>
  <etc:cellImage>
    <xdr:pic>
      <xdr:nvPicPr>
        <xdr:cNvPr id="34" name="ID_19ECAF5FA483469C8DEE53560CA6AB30" descr="upload_post_object_v2_144635617"/>
        <xdr:cNvPicPr/>
      </xdr:nvPicPr>
      <xdr:blipFill>
        <a:blip r:embed="rId32"/>
        <a:stretch>
          <a:fillRect/>
        </a:stretch>
      </xdr:blipFill>
      <xdr:spPr>
        <a:xfrm>
          <a:off x="0" y="0"/>
          <a:ext cx="8992870" cy="4595495"/>
        </a:xfrm>
        <a:prstGeom prst="rect">
          <a:avLst/>
        </a:prstGeom>
      </xdr:spPr>
    </xdr:pic>
  </etc:cellImage>
  <etc:cellImage>
    <xdr:pic>
      <xdr:nvPicPr>
        <xdr:cNvPr id="35" name="ID_0866DC720BC442B390B0F746EE73A614" descr="upload_post_object_v2_147521890"/>
        <xdr:cNvPicPr/>
      </xdr:nvPicPr>
      <xdr:blipFill>
        <a:blip r:embed="rId33"/>
        <a:stretch>
          <a:fillRect/>
        </a:stretch>
      </xdr:blipFill>
      <xdr:spPr>
        <a:xfrm>
          <a:off x="0" y="0"/>
          <a:ext cx="9144000" cy="6452870"/>
        </a:xfrm>
        <a:prstGeom prst="rect">
          <a:avLst/>
        </a:prstGeom>
      </xdr:spPr>
    </xdr:pic>
  </etc:cellImage>
  <etc:cellImage>
    <xdr:pic>
      <xdr:nvPicPr>
        <xdr:cNvPr id="36" name="ID_74030107F46648E4AC56B32DF679CE5A" descr="upload_post_object_v2_133226892"/>
        <xdr:cNvPicPr/>
      </xdr:nvPicPr>
      <xdr:blipFill>
        <a:blip r:embed="rId34"/>
        <a:stretch>
          <a:fillRect/>
        </a:stretch>
      </xdr:blipFill>
      <xdr:spPr>
        <a:xfrm>
          <a:off x="0" y="0"/>
          <a:ext cx="9144000" cy="6167120"/>
        </a:xfrm>
        <a:prstGeom prst="rect">
          <a:avLst/>
        </a:prstGeom>
      </xdr:spPr>
    </xdr:pic>
  </etc:cellImage>
  <etc:cellImage>
    <xdr:pic>
      <xdr:nvPicPr>
        <xdr:cNvPr id="37" name="ID_C17ECB02359F4959B12126393F420E92" descr="upload_post_object_v2_676614938"/>
        <xdr:cNvPicPr/>
      </xdr:nvPicPr>
      <xdr:blipFill>
        <a:blip r:embed="rId35"/>
        <a:stretch>
          <a:fillRect/>
        </a:stretch>
      </xdr:blipFill>
      <xdr:spPr>
        <a:xfrm>
          <a:off x="0" y="0"/>
          <a:ext cx="9144000" cy="6717030"/>
        </a:xfrm>
        <a:prstGeom prst="rect">
          <a:avLst/>
        </a:prstGeom>
      </xdr:spPr>
    </xdr:pic>
  </etc:cellImage>
  <etc:cellImage>
    <xdr:pic>
      <xdr:nvPicPr>
        <xdr:cNvPr id="38" name="ID_83D1F75810254063899FD38F8C412C3F" descr="upload_post_object_v2_289157547"/>
        <xdr:cNvPicPr/>
      </xdr:nvPicPr>
      <xdr:blipFill>
        <a:blip r:embed="rId36"/>
        <a:stretch>
          <a:fillRect/>
        </a:stretch>
      </xdr:blipFill>
      <xdr:spPr>
        <a:xfrm>
          <a:off x="0" y="0"/>
          <a:ext cx="9144000" cy="5486400"/>
        </a:xfrm>
        <a:prstGeom prst="rect">
          <a:avLst/>
        </a:prstGeom>
      </xdr:spPr>
    </xdr:pic>
  </etc:cellImage>
  <etc:cellImage>
    <xdr:pic>
      <xdr:nvPicPr>
        <xdr:cNvPr id="39" name="ID_A9E64D5E90914F6EA20D27DE3EDF88CF" descr="upload_post_object_v2_998049572"/>
        <xdr:cNvPicPr/>
      </xdr:nvPicPr>
      <xdr:blipFill>
        <a:blip r:embed="rId37"/>
        <a:stretch>
          <a:fillRect/>
        </a:stretch>
      </xdr:blipFill>
      <xdr:spPr>
        <a:xfrm>
          <a:off x="0" y="0"/>
          <a:ext cx="9144000" cy="3241040"/>
        </a:xfrm>
        <a:prstGeom prst="rect">
          <a:avLst/>
        </a:prstGeom>
      </xdr:spPr>
    </xdr:pic>
  </etc:cellImage>
  <etc:cellImage>
    <xdr:pic>
      <xdr:nvPicPr>
        <xdr:cNvPr id="40" name="ID_A7D6AF7B05EE46089E10DCAEDD7E4939" descr="upload_post_object_v2_913890752"/>
        <xdr:cNvPicPr/>
      </xdr:nvPicPr>
      <xdr:blipFill>
        <a:blip r:embed="rId38"/>
        <a:stretch>
          <a:fillRect/>
        </a:stretch>
      </xdr:blipFill>
      <xdr:spPr>
        <a:xfrm>
          <a:off x="0" y="0"/>
          <a:ext cx="9144000" cy="5545455"/>
        </a:xfrm>
        <a:prstGeom prst="rect">
          <a:avLst/>
        </a:prstGeom>
      </xdr:spPr>
    </xdr:pic>
  </etc:cellImage>
  <etc:cellImage>
    <xdr:pic>
      <xdr:nvPicPr>
        <xdr:cNvPr id="41" name="ID_7BECAC1882594F318594BA244D8BBC47" descr="upload_post_object_v2_405899566"/>
        <xdr:cNvPicPr/>
      </xdr:nvPicPr>
      <xdr:blipFill>
        <a:blip r:embed="rId39"/>
        <a:stretch>
          <a:fillRect/>
        </a:stretch>
      </xdr:blipFill>
      <xdr:spPr>
        <a:xfrm>
          <a:off x="0" y="0"/>
          <a:ext cx="9144000" cy="2860675"/>
        </a:xfrm>
        <a:prstGeom prst="rect">
          <a:avLst/>
        </a:prstGeom>
      </xdr:spPr>
    </xdr:pic>
  </etc:cellImage>
  <etc:cellImage>
    <xdr:pic>
      <xdr:nvPicPr>
        <xdr:cNvPr id="42" name="ID_93DBC67603AE4E19BD0E940517862F14" descr="upload_post_object_v2_296021130"/>
        <xdr:cNvPicPr/>
      </xdr:nvPicPr>
      <xdr:blipFill>
        <a:blip r:embed="rId40"/>
        <a:stretch>
          <a:fillRect/>
        </a:stretch>
      </xdr:blipFill>
      <xdr:spPr>
        <a:xfrm>
          <a:off x="0" y="0"/>
          <a:ext cx="9144000" cy="3485515"/>
        </a:xfrm>
        <a:prstGeom prst="rect">
          <a:avLst/>
        </a:prstGeom>
      </xdr:spPr>
    </xdr:pic>
  </etc:cellImage>
  <etc:cellImage>
    <xdr:pic>
      <xdr:nvPicPr>
        <xdr:cNvPr id="43" name="ID_15C70CE418E54C9BA19351DB7A6343BB" descr="upload_post_object_v2_072849332"/>
        <xdr:cNvPicPr/>
      </xdr:nvPicPr>
      <xdr:blipFill>
        <a:blip r:embed="rId41"/>
        <a:stretch>
          <a:fillRect/>
        </a:stretch>
      </xdr:blipFill>
      <xdr:spPr>
        <a:xfrm>
          <a:off x="0" y="0"/>
          <a:ext cx="9144000" cy="5914390"/>
        </a:xfrm>
        <a:prstGeom prst="rect">
          <a:avLst/>
        </a:prstGeom>
      </xdr:spPr>
    </xdr:pic>
  </etc:cellImage>
  <etc:cellImage>
    <xdr:pic>
      <xdr:nvPicPr>
        <xdr:cNvPr id="44" name="ID_D48930B44F484A02A1B1660905DE4E31" descr="upload_post_object_v2_636997900"/>
        <xdr:cNvPicPr/>
      </xdr:nvPicPr>
      <xdr:blipFill>
        <a:blip r:embed="rId42"/>
        <a:stretch>
          <a:fillRect/>
        </a:stretch>
      </xdr:blipFill>
      <xdr:spPr>
        <a:xfrm>
          <a:off x="0" y="0"/>
          <a:ext cx="8588375" cy="4389120"/>
        </a:xfrm>
        <a:prstGeom prst="rect">
          <a:avLst/>
        </a:prstGeom>
      </xdr:spPr>
    </xdr:pic>
  </etc:cellImage>
  <etc:cellImage>
    <xdr:pic>
      <xdr:nvPicPr>
        <xdr:cNvPr id="45" name="ID_7F348E0D3CDD404C92B9DC7154C6A5B0" descr="upload_post_object_v2_974057042"/>
        <xdr:cNvPicPr/>
      </xdr:nvPicPr>
      <xdr:blipFill>
        <a:blip r:embed="rId43"/>
        <a:stretch>
          <a:fillRect/>
        </a:stretch>
      </xdr:blipFill>
      <xdr:spPr>
        <a:xfrm>
          <a:off x="0" y="0"/>
          <a:ext cx="9144000" cy="6162675"/>
        </a:xfrm>
        <a:prstGeom prst="rect">
          <a:avLst/>
        </a:prstGeom>
      </xdr:spPr>
    </xdr:pic>
  </etc:cellImage>
  <etc:cellImage>
    <xdr:pic>
      <xdr:nvPicPr>
        <xdr:cNvPr id="46" name="ID_2B3D459F086E4B0796B17FFFD36C0A4B" descr="upload_post_object_v2_206722421"/>
        <xdr:cNvPicPr/>
      </xdr:nvPicPr>
      <xdr:blipFill>
        <a:blip r:embed="rId44"/>
        <a:stretch>
          <a:fillRect/>
        </a:stretch>
      </xdr:blipFill>
      <xdr:spPr>
        <a:xfrm>
          <a:off x="0" y="0"/>
          <a:ext cx="9144000" cy="6329680"/>
        </a:xfrm>
        <a:prstGeom prst="rect">
          <a:avLst/>
        </a:prstGeom>
      </xdr:spPr>
    </xdr:pic>
  </etc:cellImage>
  <etc:cellImage>
    <xdr:pic>
      <xdr:nvPicPr>
        <xdr:cNvPr id="47" name="ID_84C0D59A8FB54F7BB78E69B7D7FC3CAC" descr="upload_post_object_v2_180869357"/>
        <xdr:cNvPicPr/>
      </xdr:nvPicPr>
      <xdr:blipFill>
        <a:blip r:embed="rId45"/>
        <a:stretch>
          <a:fillRect/>
        </a:stretch>
      </xdr:blipFill>
      <xdr:spPr>
        <a:xfrm>
          <a:off x="0" y="0"/>
          <a:ext cx="9144000" cy="7294880"/>
        </a:xfrm>
        <a:prstGeom prst="rect">
          <a:avLst/>
        </a:prstGeom>
      </xdr:spPr>
    </xdr:pic>
  </etc:cellImage>
  <etc:cellImage>
    <xdr:pic>
      <xdr:nvPicPr>
        <xdr:cNvPr id="48" name="ID_214530A584FD40D88F2027CE4205D8A4" descr="upload_post_object_v2_521187882"/>
        <xdr:cNvPicPr/>
      </xdr:nvPicPr>
      <xdr:blipFill>
        <a:blip r:embed="rId46"/>
        <a:stretch>
          <a:fillRect/>
        </a:stretch>
      </xdr:blipFill>
      <xdr:spPr>
        <a:xfrm>
          <a:off x="0" y="0"/>
          <a:ext cx="9144000" cy="6614795"/>
        </a:xfrm>
        <a:prstGeom prst="rect">
          <a:avLst/>
        </a:prstGeom>
      </xdr:spPr>
    </xdr:pic>
  </etc:cellImage>
  <etc:cellImage>
    <xdr:pic>
      <xdr:nvPicPr>
        <xdr:cNvPr id="49" name="ID_5472B14111E147B6AE1A4700DA771B86" descr="upload_post_object_v2_583094031"/>
        <xdr:cNvPicPr/>
      </xdr:nvPicPr>
      <xdr:blipFill>
        <a:blip r:embed="rId47"/>
        <a:stretch>
          <a:fillRect/>
        </a:stretch>
      </xdr:blipFill>
      <xdr:spPr>
        <a:xfrm>
          <a:off x="0" y="0"/>
          <a:ext cx="9144000" cy="7232650"/>
        </a:xfrm>
        <a:prstGeom prst="rect">
          <a:avLst/>
        </a:prstGeom>
      </xdr:spPr>
    </xdr:pic>
  </etc:cellImage>
  <etc:cellImage>
    <xdr:pic>
      <xdr:nvPicPr>
        <xdr:cNvPr id="50" name="ID_E420130056BD43588014BBDB2D51B355" descr="upload_post_object_v2_638968869"/>
        <xdr:cNvPicPr/>
      </xdr:nvPicPr>
      <xdr:blipFill>
        <a:blip r:embed="rId48"/>
        <a:stretch>
          <a:fillRect/>
        </a:stretch>
      </xdr:blipFill>
      <xdr:spPr>
        <a:xfrm>
          <a:off x="0" y="0"/>
          <a:ext cx="8040370" cy="83185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<sst xmlns="http://schemas.openxmlformats.org/spreadsheetml/2006/main" count="555" uniqueCount="321">
  <si>
    <t>仓库</t>
  </si>
  <si>
    <t>PR连接</t>
  </si>
  <si>
    <t>CI是否通过</t>
  </si>
  <si>
    <t>原因</t>
  </si>
  <si>
    <t>原因类别</t>
  </si>
  <si>
    <t>rubygem-sys-uname</t>
  </si>
  <si>
    <t>https://gitee.com/src-openeuler/rubygem-sys-uname/pulls/2</t>
  </si>
  <si>
    <t>是</t>
  </si>
  <si>
    <t>pr未合入的原因是changelog无意义</t>
  </si>
  <si>
    <t>rubygem-cucumber-messages</t>
  </si>
  <si>
    <t>https://gitee.com/src-openeuler/rubygem-cucumber-messages/pulls/2</t>
  </si>
  <si>
    <t>否</t>
  </si>
  <si>
    <t>spec错误</t>
  </si>
  <si>
    <t>rubygem-cucumber-create-meta</t>
  </si>
  <si>
    <t>https://gitee.com/src-openeuler/rubygem-cucumber-create-meta/pulls/2</t>
  </si>
  <si>
    <t>test包未上传</t>
  </si>
  <si>
    <t>rubygem-importmap-rails</t>
  </si>
  <si>
    <t>https://gitee.com/src-openeuler/rubygem-importmap-rails/pulls/2</t>
  </si>
  <si>
    <t>rubygem-benchmark-ips</t>
  </si>
  <si>
    <t>https://gitee.com/src-openeuler/rubygem-benchmark-ips/pulls/2</t>
  </si>
  <si>
    <t>rubygem-rr</t>
  </si>
  <si>
    <t>https://gitee.com/src-openeuler/rubygem-rr/pulls/5</t>
  </si>
  <si>
    <t>rubygem-rake-compiler</t>
  </si>
  <si>
    <t>https://gitee.com/src-openeuler/rubygem-rake-compiler/pulls/4</t>
  </si>
  <si>
    <t>待分析</t>
  </si>
  <si>
    <t>rubygem-abrt</t>
  </si>
  <si>
    <t>https://gitee.com/src-openeuler/rubygem-abrt/pulls/4</t>
  </si>
  <si>
    <t>rubygem-simplecov</t>
  </si>
  <si>
    <t>https://gitee.com/src-openeuler/rubygem-simplecov/pulls/4</t>
  </si>
  <si>
    <t>rubygem-power_assert</t>
  </si>
  <si>
    <t>https://gitee.com/src-openeuler/rubygem-power_assert/pulls/8</t>
  </si>
  <si>
    <t>rubygem-simplecov-html</t>
  </si>
  <si>
    <t>https://gitee.com/src-openeuler/rubygem-simplecov-html/pulls/4</t>
  </si>
  <si>
    <t>rubygem-Ascii85</t>
  </si>
  <si>
    <t>https://gitee.com/src-openeuler/rubygem-Ascii85/pulls/5</t>
  </si>
  <si>
    <t>rubygem-activeresource</t>
  </si>
  <si>
    <t>https://gitee.com/src-openeuler/rubygem-activeresource/pulls/16</t>
  </si>
  <si>
    <t>spec file check失败</t>
  </si>
  <si>
    <t>rubygem-activemodel</t>
  </si>
  <si>
    <t>https://gitee.com/src-openeuler/rubygem-activemodel/pulls/17</t>
  </si>
  <si>
    <t>依赖解析错误</t>
  </si>
  <si>
    <t>rubygem-sprockets-rails</t>
  </si>
  <si>
    <t>https://gitee.com/src-openeuler/rubygem-sprockets-rails/pulls/9</t>
  </si>
  <si>
    <t>rubygem-websocket</t>
  </si>
  <si>
    <t>https://gitee.com/src-openeuler/rubygem-websocket/pulls/9</t>
  </si>
  <si>
    <t>rubygem-timecop</t>
  </si>
  <si>
    <t>https://gitee.com/src-openeuler/rubygem-timecop/pulls/5</t>
  </si>
  <si>
    <t>rubygem-jbuilder</t>
  </si>
  <si>
    <t>https://gitee.com/src-openeuler/rubygem-jbuilder/pulls/9</t>
  </si>
  <si>
    <t>rubygem-i18n</t>
  </si>
  <si>
    <t>https://gitee.com/src-openeuler/rubygem-i18n/pulls/6</t>
  </si>
  <si>
    <t>rubygem-erubi</t>
  </si>
  <si>
    <t>https://gitee.com/src-openeuler/rubygem-erubi/pulls/6</t>
  </si>
  <si>
    <t>rubygem-redcarpet</t>
  </si>
  <si>
    <t>https://gitee.com/src-openeuler/rubygem-redcarpet/pulls/12</t>
  </si>
  <si>
    <t>rubygem-kramdown</t>
  </si>
  <si>
    <t>https://gitee.com/src-openeuler/rubygem-kramdown/pulls/20</t>
  </si>
  <si>
    <t>rpm_requires解析错误</t>
  </si>
  <si>
    <t>perl-Email-MIME</t>
  </si>
  <si>
    <t>https://cpan.metacpan.org/modules/by-module/Email/Email-MIME-1.954.tar.gz</t>
  </si>
  <si>
    <t>触发升级，源码包未成功下载导致失败;</t>
  </si>
  <si>
    <t>spec souece0错误</t>
  </si>
  <si>
    <t>perl-FileHandle-Fmode</t>
  </si>
  <si>
    <t>https://cpan.metacpan.org/modules/by-module/FileHandle/FileHandle-Fmode-0.15.tar.gz</t>
  </si>
  <si>
    <t>perl-Getopt-Euclid</t>
  </si>
  <si>
    <t>http://www.cpan.org/authors/id/F/FA/FANGLY/Getopt-Euclid-0.4.8.tar.gz</t>
  </si>
  <si>
    <t>源无法下载最新tar包</t>
  </si>
  <si>
    <t>perl-MooX-StrictConstructor</t>
  </si>
  <si>
    <t>http://www.cpan.org/authors/id/H/HA/HARTZELL/MooX-StrictConstructor-0.013.tar.gz</t>
  </si>
  <si>
    <t>上游版本拉取错误</t>
  </si>
  <si>
    <t>perl-Log-Contextual</t>
  </si>
  <si>
    <t>https://cpan.metacpan.org/authors/id/F/FR/FREW/Log-Contextual-0.009001.tar.gz</t>
  </si>
  <si>
    <t>perl-Hash-Merge-Simple</t>
  </si>
  <si>
    <t>https://cpan.metacpan.org/modules/by-module/Hash/Hash-Merge-Simple-0.052.tar.gz</t>
  </si>
  <si>
    <t>perl-Log-Handler</t>
  </si>
  <si>
    <t>perl-Games-Solitaire-Verify</t>
  </si>
  <si>
    <t>https://gitee.com/src-openeuler/perl-Games-Solitaire-Verify/pulls/5</t>
  </si>
  <si>
    <t>\</t>
  </si>
  <si>
    <t>perl-MooX-Role-Parameterized</t>
  </si>
  <si>
    <t>https://gitee.com/src-openeuler/perl-MooX-Role-Parameterized/pulls/2</t>
  </si>
  <si>
    <t>perl-Metrics-Any</t>
  </si>
  <si>
    <t>https://gitee.com/src-openeuler/perl-Metrics-Any/pulls/2</t>
  </si>
  <si>
    <t>perl-Mozilla-PublicSuffix</t>
  </si>
  <si>
    <t>https://gitee.com/src-openeuler/perl-Mozilla-PublicSuffix/pulls/2</t>
  </si>
  <si>
    <t>perl-MooseX-SetOnce</t>
  </si>
  <si>
    <t>https://gitee.com/src-openeuler/perl-MooseX-SetOnce/pulls/2</t>
  </si>
  <si>
    <t>perl-IO-Prompter</t>
  </si>
  <si>
    <t>https://gitee.com/src-openeuler/perl-IO-Prompter/pulls/4</t>
  </si>
  <si>
    <t>perl-HTTP-Body</t>
  </si>
  <si>
    <t>https://gitee.com/src-openeuler/perl-HTTP-Body/pulls/2</t>
  </si>
  <si>
    <t>perl-Graph</t>
  </si>
  <si>
    <t>https://gitee.com/src-openeuler/perl-Graph/pulls/6</t>
  </si>
  <si>
    <t>perl-HarfBuzz-Shaper</t>
  </si>
  <si>
    <t>https://gitee.com/src-openeuler/perl-HarfBuzz-Shaper/pulls/4</t>
  </si>
  <si>
    <t>perl-Excel-Writer-XLSX</t>
  </si>
  <si>
    <t>https://gitee.com/src-openeuler/perl-Excel-Writer-XLSX/pulls/7</t>
  </si>
  <si>
    <t>perl-Getopt-Long-Descriptive</t>
  </si>
  <si>
    <t>https://gitee.com/src-openeuler/perl-Getopt-Long-Descriptive/pulls/4</t>
  </si>
  <si>
    <t>perl-User-Identity</t>
  </si>
  <si>
    <t>https://cpan.metacpan.org/modules/by-module/User/User-Identity-0.99.tar.gz</t>
  </si>
  <si>
    <t>触发升级，pr未成功提交</t>
  </si>
  <si>
    <t>perl-Text-MultiMarkdown</t>
  </si>
  <si>
    <t>https://cpan.metacpan.org/authors/id/B/BD/BDFOY/Text-MultiMarkdown-1.002.tar.gz</t>
  </si>
  <si>
    <t>perl-Test-utf8</t>
  </si>
  <si>
    <t>http://www.cpan.org/authors/id/M/MA/MARKF/Test-utf8-1.02.tar.gz</t>
  </si>
  <si>
    <t>perl-Test-TrailingSpace</t>
  </si>
  <si>
    <t>https://cpan.metacpan.org/modules/by-module/Test/Test-TrailingSpace-0.0600.tar.gz</t>
  </si>
  <si>
    <t>perl-XS-Parse-Keyword</t>
  </si>
  <si>
    <t>https://gitee.com/src-openeuler/perl-XS-Parse-Keyword/pulls/9</t>
  </si>
  <si>
    <t>perl-Mail-JMAPTalk</t>
  </si>
  <si>
    <t>https://gitee.com/src-openeuler/perl-Mail-JMAPTalk/pulls/3</t>
  </si>
  <si>
    <t>依赖包安装失败</t>
  </si>
  <si>
    <t>perl-Image-Info</t>
  </si>
  <si>
    <t>https://gitee.com/src-openeuler/perl-Image-Info/pulls/3</t>
  </si>
  <si>
    <t>perl-Test-mysqld</t>
  </si>
  <si>
    <t>https://gitee.com/src-openeuler/perl-Test-mysqld/pulls/2</t>
  </si>
  <si>
    <t>perl-Test-Dependencies</t>
  </si>
  <si>
    <t>https://gitee.com/src-openeuler/perl-Test-Dependencies/pulls/3</t>
  </si>
  <si>
    <t>perl-Test-Manifest</t>
  </si>
  <si>
    <t>https://gitee.com/src-openeuler/perl-Test-Manifest/pulls/2</t>
  </si>
  <si>
    <t>perl-Text-Format</t>
  </si>
  <si>
    <t>https://gitee.com/src-openeuler/perl-Text-Format/pulls/4</t>
  </si>
  <si>
    <t>perl-YAML-LibYAML</t>
  </si>
  <si>
    <t>https://cpan.metacpan.org/modules/by-module/YAML/YAML-LibYAML-0.902.0.tar.gz</t>
  </si>
  <si>
    <t>触发升级，源码包未成功下载导致失败</t>
  </si>
  <si>
    <t>perl-Business-ISBN-Data</t>
  </si>
  <si>
    <t>https://cpan.metacpan.org/authors/id/B/BD/BDFOY/%{mod_name}-20241206.001.tar.gz</t>
  </si>
  <si>
    <t>spec格式不符合</t>
  </si>
  <si>
    <t>perl-Module-Build-Tiny</t>
  </si>
  <si>
    <t>https://cpan.metacpan.org/modules/by-module/Module/Module-Build-Tiny-0.051.tar.gz</t>
  </si>
  <si>
    <t>perl-BSSolv</t>
  </si>
  <si>
    <t>触发升级解析不了spec文件中的url</t>
  </si>
  <si>
    <t>perl-B-COW</t>
  </si>
  <si>
    <t>https://cpan.metacpan.org/modules/by-module/B/B-COW-0.004.tar.gz</t>
  </si>
  <si>
    <t>perl-DBIx-Connector</t>
  </si>
  <si>
    <t>http://www.cpan.org/authors/id/D/DW/DWHEELER/DBIx-Connector-0.59.tar.gz</t>
  </si>
  <si>
    <t>perl-gettext</t>
  </si>
  <si>
    <t>https://cpan.metacpan.org/authors/id/P/PV/PVANDRY/Locale-gettext-5.7.3.tar.gz</t>
  </si>
  <si>
    <t>上游拉取错误</t>
  </si>
  <si>
    <t>perl-Cookie-Baker</t>
  </si>
  <si>
    <t>https://gitee.com/src-openeuler/perl-Cookie-Baker/pulls/3</t>
  </si>
  <si>
    <t>perl-DBIx-RunSQL</t>
  </si>
  <si>
    <t>https://gitee.com/src-openeuler/perl-DBIx-RunSQL/pulls/3</t>
  </si>
  <si>
    <t>perl-Convert-Binary-C</t>
  </si>
  <si>
    <t>https://gitee.com/src-openeuler/perl-Convert-Binary-C/pulls/2</t>
  </si>
  <si>
    <t>perl-CPAN</t>
  </si>
  <si>
    <t>https://gitee.com/src-openeuler/perl-CPAN/pulls/16</t>
  </si>
  <si>
    <t>perl-Mojolicious</t>
  </si>
  <si>
    <t>https://gitee.com/src-openeuler/perl-Mojolicious/pulls/11</t>
  </si>
  <si>
    <t>perl-Crypt-CBC</t>
  </si>
  <si>
    <t>https://gitee.com/src-openeuler/perl-Crypt-CBC/pulls/5</t>
  </si>
  <si>
    <t>test失败</t>
  </si>
  <si>
    <t>perl-Test-Fatal</t>
  </si>
  <si>
    <t>https://gitee.com/src-openeuler/perl-Test-Fatal/pulls/6</t>
  </si>
  <si>
    <t>perl-Test-Requires</t>
  </si>
  <si>
    <t>https://gitee.com/src-openeuler/perl-Test-Requires/pulls/6</t>
  </si>
  <si>
    <t>perl-Test-Inter</t>
  </si>
  <si>
    <t>https://gitee.com/src-openeuler/perl-Test-Inter/pulls/5</t>
  </si>
  <si>
    <t>perl-GD</t>
  </si>
  <si>
    <t>https://gitee.com/src-openeuler/perl-GD/pulls/21</t>
  </si>
  <si>
    <t>perl-Test-File</t>
  </si>
  <si>
    <t>https://gitee.com/src-openeuler/perl-Test-File/pulls/10</t>
  </si>
  <si>
    <t>perl-Shell-Guess</t>
  </si>
  <si>
    <t>https://gitee.com/src-openeuler/perl-Shell-Guess/pulls/2</t>
  </si>
  <si>
    <t>perl-IO-Socket-SSL</t>
  </si>
  <si>
    <t>https://gitee.com/src-openeuler/perl-IO-Socket-SSL/pulls/15</t>
  </si>
  <si>
    <t>perl-Compress-Raw-Bzip2</t>
  </si>
  <si>
    <t>https://gitee.com/src-openeuler/perl-Compress-Raw-Bzip2/pulls/26</t>
  </si>
  <si>
    <t>perl-Path-Tiny</t>
  </si>
  <si>
    <t>https://gitee.com/src-openeuler/perl-Path-Tiny/pulls/8</t>
  </si>
  <si>
    <t>perl-Mail-Sender</t>
  </si>
  <si>
    <t>https://gitee.com/src-openeuler/perl-Mail-Sender/pulls/12</t>
  </si>
  <si>
    <t>perl-Pod-Escapes</t>
  </si>
  <si>
    <t>https://gitee.com/src-openeuler/perl-Pod-Escapes/pulls/7</t>
  </si>
  <si>
    <t>perl-IO-Socket-IP</t>
  </si>
  <si>
    <t>https://gitee.com/src-openeuler/perl-IO-Socket-IP/pulls/14</t>
  </si>
  <si>
    <t>perl-XML-LibXML</t>
  </si>
  <si>
    <t>https://gitee.com/src-openeuler/perl-XML-LibXML/pulls/46</t>
  </si>
  <si>
    <t>perl-XML-XPath</t>
  </si>
  <si>
    <t>https://gitee.com/src-openeuler/perl-XML-XPath/pulls/9</t>
  </si>
  <si>
    <t>perl-File-Listing</t>
  </si>
  <si>
    <t>https://gitee.com/src-openeuler/perl-File-Listing/pulls/11</t>
  </si>
  <si>
    <t>perl-Math-BigInt</t>
  </si>
  <si>
    <t>https://gitee.com/src-openeuler/perl-Math-BigInt/pulls/15</t>
  </si>
  <si>
    <t>perl-URI</t>
  </si>
  <si>
    <t>https://gitee.com/src-openeuler/perl-URI/pulls/15</t>
  </si>
  <si>
    <t>perl-Digest-HMAC</t>
  </si>
  <si>
    <t>https://gitee.com/src-openeuler/perl-Digest-HMAC/pulls/12</t>
  </si>
  <si>
    <t>perl-Test-Deep</t>
  </si>
  <si>
    <t>https://gitee.com/src-openeuler/perl-Test-Deep/pulls/5</t>
  </si>
  <si>
    <t>perl-Test-NoWarnings</t>
  </si>
  <si>
    <t>https://gitee.com/src-openeuler/perl-Test-NoWarnings/pulls/4</t>
  </si>
  <si>
    <t>perl-Params-Util</t>
  </si>
  <si>
    <t>https://gitee.com/src-openeuler/perl-Params-Util/pulls/2</t>
  </si>
  <si>
    <t>perl-Net-HTTP</t>
  </si>
  <si>
    <t>https://gitee.com/src-openeuler/perl-Net-HTTP/pulls/16</t>
  </si>
  <si>
    <t>perl-Mail-DKIM</t>
  </si>
  <si>
    <t>https://gitee.com/src-openeuler/perl-Mail-DKIM/pulls/7</t>
  </si>
  <si>
    <t>无CI</t>
  </si>
  <si>
    <t>perl-Text-Template</t>
  </si>
  <si>
    <t>https://gitee.com/src-openeuler/perl-Text-Template/pulls/6</t>
  </si>
  <si>
    <t>perl-Date-Manip</t>
  </si>
  <si>
    <t>https://gitee.com/src-openeuler/perl-Date-Manip/pulls/7</t>
  </si>
  <si>
    <t>perl-HTML-Parser</t>
  </si>
  <si>
    <t>https://gitee.com/src-openeuler/perl-HTML-Parser/pulls/21</t>
  </si>
  <si>
    <t>perl-Exporter</t>
  </si>
  <si>
    <t>https://gitee.com/src-openeuler/perl-Exporter/pulls/17</t>
  </si>
  <si>
    <t>perl-IO-Compress</t>
  </si>
  <si>
    <t>https://gitee.com/src-openeuler/perl-IO-Compress/pulls/34</t>
  </si>
  <si>
    <t>perl-XML-LibXSLT/pulls</t>
  </si>
  <si>
    <t>https://gitee.com/src-openeuler/perl-XML-LibXSLT/pulls/3</t>
  </si>
  <si>
    <t>perl-Syntax-Keyword-Try</t>
  </si>
  <si>
    <t>https://gitee.com/src-openeuler/perl-Syntax-Keyword-Try/pulls/3</t>
  </si>
  <si>
    <t>perl-Cpanel-JSON-XS</t>
  </si>
  <si>
    <t>https://gitee.com/src-openeuler/perl-Cpanel-JSON-XS/pulls/5</t>
  </si>
  <si>
    <t>erl-Algorithm-Diff</t>
  </si>
  <si>
    <t>https://gitee.com/src-openeuler/perl-Algorithm-Diff/pulls/10</t>
  </si>
  <si>
    <t>上游拉取错误，降级了</t>
  </si>
  <si>
    <t>perl-Locale-Codes</t>
  </si>
  <si>
    <t>https://gitee.com/src-openeuler/perl-Locale-Codes/pulls/15</t>
  </si>
  <si>
    <t>perl-Socket</t>
  </si>
  <si>
    <t>https://gitee.com/src-openeuler/perl-Socket/pulls/13</t>
  </si>
  <si>
    <t>perl-XML-Parser</t>
  </si>
  <si>
    <t>https://gitee.com/src-openeuler/perl-XML-Parser/pulls/10</t>
  </si>
  <si>
    <t>perl-Syntax-Keyword-Junction</t>
  </si>
  <si>
    <t>https://cpan.metacpan.org/authors/id/F/FR/FREW/Syntax-Keyword-Junction-0.003009.tar.gz</t>
  </si>
  <si>
    <t xml:space="preserve"> 触发升级，源码包未成功下载导致失败 </t>
  </si>
  <si>
    <t>perl-Set-Tiny</t>
  </si>
  <si>
    <t>http://www.cpan.org/authors/id/T/TR/TRENDELS/Set-Tiny-0.06.tar.gz</t>
  </si>
  <si>
    <t xml:space="preserve"> 触发升级，源码包未成功下载导致失败</t>
  </si>
  <si>
    <t>perl-Text-ParseWords</t>
  </si>
  <si>
    <t>https://cpan.metacpan.org/authors/id/C/CH/CHORNY/Text-ParseWords-3.31.tar.gz</t>
  </si>
  <si>
    <t>perl-Digest-MD5</t>
  </si>
  <si>
    <t xml:space="preserve"> url 格式https://cpan.metacpan.org/authors/id/G/GA/GAAS/%{mod_name}-2.59.tar.gz</t>
  </si>
  <si>
    <t>nodejs-with</t>
  </si>
  <si>
    <t>https://github.com/ForbesLindesay/with/archive/7.0.2-canary-3.tar.gz</t>
  </si>
  <si>
    <t>nodejs-is-property</t>
  </si>
  <si>
    <t>https://github.com/mikolalysenko/is-property/archive/%{commit}/nodejs-%{srcname}-1.0.2-%{shortcommit}.tar.gz</t>
  </si>
  <si>
    <t>nodejs-arrify</t>
  </si>
  <si>
    <t>https://gitee.com/src-openeuler/nodejs-arrify/pulls/2</t>
  </si>
  <si>
    <t>nodejs-has-ansi</t>
  </si>
  <si>
    <t>https://github.com/chalk/has-ansi/archive/%{version}.tar.gz</t>
  </si>
  <si>
    <t>nodejs-request</t>
  </si>
  <si>
    <t>https://github.com/request/request/archive/v%{version}/request-%{version}.tar.gz</t>
  </si>
  <si>
    <t>nodejs-bytes</t>
  </si>
  <si>
    <t>https://gitee.com/src-openeuler/nodejs-bytes/pulls/3</t>
  </si>
  <si>
    <t>spec file错误</t>
  </si>
  <si>
    <t>nodejs-dateformat</t>
  </si>
  <si>
    <t>https://github.com/felixge/node-dateformat/archive/%{version}.tar.gz</t>
  </si>
  <si>
    <t>nodejs-simple-assert</t>
  </si>
  <si>
    <t>https://github.com/chaijs/simple-assert/archive/%{commit}/simple-assert-%{commit}.tar.gz</t>
  </si>
  <si>
    <t>nodejs-fstream</t>
  </si>
  <si>
    <t>https://github.com/isaacs/fstream/archive/v%{version}.tar.gz</t>
  </si>
  <si>
    <t>nodejs-assertion-error</t>
  </si>
  <si>
    <t>https://codeload.github.com/chaijs/assertion-error/tar.gz/2.0.1/assertion-error-2.0.1</t>
  </si>
  <si>
    <t>souece0拼接错误</t>
  </si>
  <si>
    <t>nodejs-multimatch</t>
  </si>
  <si>
    <t>https://gitee.com/src-openeuler/nodejs-multimatch/pulls/2</t>
  </si>
  <si>
    <t>nodejs-websocket-driver</t>
  </si>
  <si>
    <t>https://gitee.com/src-openeuler/nodejs-websocket-driver/pulls/3</t>
  </si>
  <si>
    <t>解压错误</t>
  </si>
  <si>
    <t>nodejs-source-map</t>
  </si>
  <si>
    <t>https://gitee.com/src-openeuler/nodejs-source-map/pulls/5</t>
  </si>
  <si>
    <t>nodejs-maxmin</t>
  </si>
  <si>
    <t>https://gitee.com/src-openeuler/nodejs-maxmin/pulls/2</t>
  </si>
  <si>
    <t>nodejs-clone</t>
  </si>
  <si>
    <t>https://gitee.com/src-openeuler/nodejs-clone/pulls/3</t>
  </si>
  <si>
    <t>nodejs-commonmark</t>
  </si>
  <si>
    <t>https://gitee.com/src-openeuler/nodejs-commonmark/pulls/7</t>
  </si>
  <si>
    <t>nodejs-gaze</t>
  </si>
  <si>
    <t>https://gitee.com/src-openeuler/nodejs-gaze/pulls/7</t>
  </si>
  <si>
    <t>nodejs-diff</t>
  </si>
  <si>
    <t>https://gitee.com/src-openeuler/nodejs-diff/pulls/2</t>
  </si>
  <si>
    <t>nodejs-findup-sync</t>
  </si>
  <si>
    <t>https://gitee.com/src-openeuler/nodejs-findup-sync/pulls/2</t>
  </si>
  <si>
    <t>lib缺失</t>
  </si>
  <si>
    <t>nodejs-which</t>
  </si>
  <si>
    <t>https://gitee.com/src-openeuler/nodejs-which/pulls/3</t>
  </si>
  <si>
    <t>nodejs-make-generator-function</t>
  </si>
  <si>
    <t>https://gitee.com/src-openeuler/nodejs-make-generator-function/pulls/4</t>
  </si>
  <si>
    <t>nodejs-json-diff</t>
  </si>
  <si>
    <t>https://gitee.com/src-openeuler/nodejs-json-diff/pulls/3</t>
  </si>
  <si>
    <t>nodejs-abbrev</t>
  </si>
  <si>
    <t>https://gitee.com/src-openeuler/nodejs-abbrev/pulls/4</t>
  </si>
  <si>
    <t>nodejs-builtin-modules</t>
  </si>
  <si>
    <t>https://gitee.com/src-openeuler/nodejs-builtin-modules/pulls/4</t>
  </si>
  <si>
    <t>nodejs-spdx-exceptions</t>
  </si>
  <si>
    <t>https://gitee.com/src-openeuler/nodejs-spdx-exceptions/pulls/10</t>
  </si>
  <si>
    <t>nodejs-fill-key</t>
  </si>
  <si>
    <t>https://gitee.com/src-openeuler/nodejs-fill-keys/pulls/3</t>
  </si>
  <si>
    <t>ci未触发</t>
  </si>
  <si>
    <t>nodejs-supports-color</t>
  </si>
  <si>
    <t>https://gitee.com/src-openeuler/nodejs-supports-color/pulls/2</t>
  </si>
  <si>
    <t>nodejs-ansi</t>
  </si>
  <si>
    <t>https://gitee.com/src-openeuler/nodejs-ansi/pulls/4</t>
  </si>
  <si>
    <t>nodejs-deep-eql</t>
  </si>
  <si>
    <t>https://gitee.com/src-openeuler/nodejs-deep-eql/pulls/2</t>
  </si>
  <si>
    <t>nodejs-eventemitter2</t>
  </si>
  <si>
    <t>https://gitee.com/src-openeuler/nodejs-eventemitter2/pulls/4</t>
  </si>
  <si>
    <t>nodejs-underscore</t>
  </si>
  <si>
    <t>https://gitee.com/src-openeuler/nodejs-underscore/pulls/7</t>
  </si>
  <si>
    <t>python-ablog</t>
  </si>
  <si>
    <t>https://gitee.com/src-openeuler/python-ablog/pulls/6</t>
  </si>
  <si>
    <t>python-uhashring</t>
  </si>
  <si>
    <t>https://gitee.com/src-openeuler/python-uhashring/pulls/10</t>
  </si>
  <si>
    <t>python-gflags</t>
  </si>
  <si>
    <t>https://gitee.com/src-openeuler/python-gflags/pulls/8</t>
  </si>
  <si>
    <t>运行时错误</t>
  </si>
  <si>
    <t>python-scons</t>
  </si>
  <si>
    <t>https://gitee.com/src-openeuler/python-scons/pulls/31</t>
  </si>
  <si>
    <t>python-inflect</t>
  </si>
  <si>
    <t>https://gitee.com/src-openeuler/python-inflect/pulls/11</t>
  </si>
  <si>
    <t>python-pyaml</t>
  </si>
  <si>
    <t>https://gitee.com/src-openeuler/python-pyaml/pulls/10</t>
  </si>
  <si>
    <t>看起来是正确的</t>
  </si>
  <si>
    <t>python-pytest-fixture-config</t>
  </si>
  <si>
    <t>https://gitee.com/src-openeuler/python-pytest-fixture-config/pulls/18</t>
  </si>
  <si>
    <t>python-asttokens</t>
  </si>
  <si>
    <t>https://gitee.com/src-openeuler/python-asttokens/pulls/11</t>
  </si>
  <si>
    <t>python-pyinstaller-hooks-contrib</t>
  </si>
  <si>
    <t>https://gitee.com/src-openeuler/python-pyinstaller-hooks-contrib/pulls/14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</si>
</sst>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6">
    <font>
      <sz val="11"/>
      <color theme="1"/>
      <name val="宋体"/>
      <charset val="134"/>
      <scheme val="minor"/>
    </font>
    <font>
      <sz val="11"/>
      <color rgb="FFFFFFFF"/>
      <name val="微软雅黑"/>
      <charset val="134"/>
    </font>
    <font>
      <u/>
      <sz val="11"/>
      <color rgb="FF0000FF"/>
      <name val="宋体"/>
      <charset val="134"/>
      <scheme val="minor"/>
    </font>
    <font>
      <sz val="11"/>
      <name val="宋体"/>
      <charset val="134"/>
      <scheme val="minor"/>
    </font>
    <font>
      <sz val="11"/>
      <color rgb="FF000000"/>
      <name val="Microsoft YaHei"/>
      <charset val="134"/>
    </font>
    <font>
      <sz val="11"/>
      <color rgb="FF000000"/>
      <name val="宋体"/>
      <charset val="134"/>
    </font>
    <font>
      <u/>
      <sz val="11"/>
      <color rgb="FF0000FF"/>
      <name val="宋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2E75B6"/>
        <bgColor indexed="64"/>
      </patternFill>
    </fill>
    <fill>
      <patternFill patternType="solid">
        <fgColor rgb="FF4F81BD"/>
        <bgColor rgb="FF000000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4" borderId="2" applyNumberFormat="0" applyFont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3" fillId="0" borderId="3" applyNumberFormat="0" applyFill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5" borderId="5" applyNumberFormat="0" applyAlignment="0" applyProtection="0">
      <alignment vertical="center"/>
    </xf>
    <xf numFmtId="0" fontId="16" fillId="6" borderId="6" applyNumberFormat="0" applyAlignment="0" applyProtection="0">
      <alignment vertical="center"/>
    </xf>
    <xf numFmtId="0" fontId="17" fillId="6" borderId="5" applyNumberFormat="0" applyAlignment="0" applyProtection="0">
      <alignment vertical="center"/>
    </xf>
    <xf numFmtId="0" fontId="18" fillId="7" borderId="7" applyNumberFormat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21" fillId="8" borderId="0" applyNumberFormat="0" applyBorder="0" applyAlignment="0" applyProtection="0">
      <alignment vertical="center"/>
    </xf>
    <xf numFmtId="0" fontId="22" fillId="9" borderId="0" applyNumberFormat="0" applyBorder="0" applyAlignment="0" applyProtection="0">
      <alignment vertical="center"/>
    </xf>
    <xf numFmtId="0" fontId="23" fillId="10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5" fillId="12" borderId="0" applyNumberFormat="0" applyBorder="0" applyAlignment="0" applyProtection="0">
      <alignment vertical="center"/>
    </xf>
    <xf numFmtId="0" fontId="25" fillId="13" borderId="0" applyNumberFormat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25" fillId="16" borderId="0" applyNumberFormat="0" applyBorder="0" applyAlignment="0" applyProtection="0">
      <alignment vertical="center"/>
    </xf>
    <xf numFmtId="0" fontId="25" fillId="17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25" fillId="21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</cellStyleXfs>
  <cellXfs count="20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" fillId="3" borderId="0" xfId="0" applyNumberFormat="1" applyFont="1" applyFill="1" applyAlignment="1">
      <alignment horizontal="center" vertical="center" wrapText="1"/>
    </xf>
    <xf numFmtId="0" fontId="0" fillId="0" borderId="1" xfId="0" applyBorder="1">
      <alignment vertical="center"/>
    </xf>
    <xf numFmtId="0" fontId="2" fillId="0" borderId="1" xfId="0" applyNumberFormat="1" applyFont="1" applyBorder="1" applyAlignment="1"/>
    <xf numFmtId="0" fontId="3" fillId="0" borderId="1" xfId="0" applyNumberFormat="1" applyFont="1" applyBorder="1" applyAlignment="1">
      <alignment horizontal="center"/>
    </xf>
    <xf numFmtId="0" fontId="4" fillId="0" borderId="1" xfId="0" applyNumberFormat="1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NumberFormat="1" applyFont="1" applyBorder="1" applyAlignment="1">
      <alignment horizontal="center"/>
    </xf>
    <xf numFmtId="0" fontId="4" fillId="0" borderId="1" xfId="0" applyNumberFormat="1" applyFont="1" applyBorder="1" applyAlignment="1">
      <alignment horizontal="center" vertical="center" wrapText="1"/>
    </xf>
    <xf numFmtId="0" fontId="5" fillId="0" borderId="1" xfId="0" applyNumberFormat="1" applyFont="1" applyBorder="1">
      <alignment vertical="center"/>
    </xf>
    <xf numFmtId="0" fontId="3" fillId="0" borderId="1" xfId="0" applyNumberFormat="1" applyFont="1" applyBorder="1">
      <alignment vertical="center"/>
    </xf>
    <xf numFmtId="0" fontId="6" fillId="0" borderId="1" xfId="0" applyNumberFormat="1" applyFont="1" applyBorder="1">
      <alignment vertical="center"/>
    </xf>
    <xf numFmtId="0" fontId="5" fillId="0" borderId="1" xfId="0" applyNumberFormat="1" applyFont="1" applyBorder="1" applyAlignment="1">
      <alignment horizontal="center" vertical="center" wrapText="1"/>
    </xf>
    <xf numFmtId="0" fontId="6" fillId="0" borderId="1" xfId="6" applyNumberFormat="1" applyFont="1" applyBorder="1">
      <alignment vertical="center"/>
    </xf>
    <xf numFmtId="0" fontId="6" fillId="0" borderId="1" xfId="6" applyFont="1" applyBorder="1">
      <alignment vertical="center"/>
    </xf>
    <xf numFmtId="0" fontId="5" fillId="0" borderId="1" xfId="0" applyFont="1" applyBorder="1">
      <alignment vertical="center"/>
    </xf>
    <xf numFmtId="0" fontId="2" fillId="0" borderId="1" xfId="0" applyNumberFormat="1" applyFont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www.wps.cn/officeDocument/2020/cellImage" Target="cellimages.xml"/><Relationship Id="rId7" Type="http://schemas.openxmlformats.org/officeDocument/2006/relationships/sharedStrings" Target="sharedStrings.xml"/><Relationship Id="rId6" Type="http://schemas.openxmlformats.org/officeDocument/2006/relationships/theme" Target="theme/theme1.xml"/><Relationship Id="rId5" Type="http://schemas.openxmlformats.org/officeDocument/2006/relationships/customXml" Target="../customXml/item3.xml"/><Relationship Id="rId4" Type="http://schemas.openxmlformats.org/officeDocument/2006/relationships/customXml" Target="../customXml/item2.xml"/><Relationship Id="rId3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572135</xdr:colOff>
      <xdr:row>18</xdr:row>
      <xdr:rowOff>90170</xdr:rowOff>
    </xdr:to>
    <xdr:pic>
      <xdr:nvPicPr>
        <xdr:cNvPr id="3" name="ID_B321EF6971D141DCBCB0F3C459CEE8C1" descr="upload_post_object_v2_894932132"/>
        <xdr:cNvPicPr/>
      </xdr:nvPicPr>
      <xdr:blipFill>
        <a:blip r:embed="rId1"/>
        <a:stretch>
          <a:fillRect/>
        </a:stretch>
      </xdr:blipFill>
      <xdr:spPr>
        <a:xfrm>
          <a:off x="0" y="0"/>
          <a:ext cx="7487285" cy="32905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5</xdr:row>
      <xdr:rowOff>129540</xdr:rowOff>
    </xdr:to>
    <xdr:pic>
      <xdr:nvPicPr>
        <xdr:cNvPr id="5" name="ID_54EF34504DEF484DA9F46AAF4C4772E0" descr="upload_post_object_v2_718944936"/>
        <xdr:cNvPicPr/>
      </xdr:nvPicPr>
      <xdr:blipFill>
        <a:blip r:embed="rId2"/>
        <a:stretch>
          <a:fillRect/>
        </a:stretch>
      </xdr:blipFill>
      <xdr:spPr>
        <a:xfrm>
          <a:off x="0" y="0"/>
          <a:ext cx="9144000" cy="10185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537845</xdr:colOff>
      <xdr:row>3</xdr:row>
      <xdr:rowOff>101600</xdr:rowOff>
    </xdr:to>
    <xdr:pic>
      <xdr:nvPicPr>
        <xdr:cNvPr id="6" name="ID_56BA5946A1CB4849874DAE8F6883B4BC" descr="upload_post_object_v2_173877822"/>
        <xdr:cNvPicPr/>
      </xdr:nvPicPr>
      <xdr:blipFill>
        <a:blip r:embed="rId3"/>
        <a:stretch>
          <a:fillRect/>
        </a:stretch>
      </xdr:blipFill>
      <xdr:spPr>
        <a:xfrm>
          <a:off x="0" y="0"/>
          <a:ext cx="8081645" cy="635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285750</xdr:colOff>
      <xdr:row>9</xdr:row>
      <xdr:rowOff>172085</xdr:rowOff>
    </xdr:to>
    <xdr:pic>
      <xdr:nvPicPr>
        <xdr:cNvPr id="7" name="ID_C2C4E65AB3D94AD88314340FA8050A8C" descr="upload_post_object_v2_675452414"/>
        <xdr:cNvPicPr/>
      </xdr:nvPicPr>
      <xdr:blipFill>
        <a:blip r:embed="rId4"/>
        <a:stretch>
          <a:fillRect/>
        </a:stretch>
      </xdr:blipFill>
      <xdr:spPr>
        <a:xfrm>
          <a:off x="0" y="0"/>
          <a:ext cx="3429000" cy="17722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532130</xdr:colOff>
      <xdr:row>8</xdr:row>
      <xdr:rowOff>26670</xdr:rowOff>
    </xdr:to>
    <xdr:pic>
      <xdr:nvPicPr>
        <xdr:cNvPr id="8" name="ID_78B533C3792A4887A970AFC1903DD212" descr="upload_post_object_v2_574169472"/>
        <xdr:cNvPicPr/>
      </xdr:nvPicPr>
      <xdr:blipFill>
        <a:blip r:embed="rId5"/>
        <a:stretch>
          <a:fillRect/>
        </a:stretch>
      </xdr:blipFill>
      <xdr:spPr>
        <a:xfrm>
          <a:off x="0" y="0"/>
          <a:ext cx="8075930" cy="14490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88265</xdr:colOff>
      <xdr:row>4</xdr:row>
      <xdr:rowOff>85725</xdr:rowOff>
    </xdr:to>
    <xdr:pic>
      <xdr:nvPicPr>
        <xdr:cNvPr id="9" name="ID_F6A6C7D7F43B418994F1031F02F56C65" descr="upload_post_object_v2_812392507"/>
        <xdr:cNvPicPr/>
      </xdr:nvPicPr>
      <xdr:blipFill>
        <a:blip r:embed="rId6"/>
        <a:stretch>
          <a:fillRect/>
        </a:stretch>
      </xdr:blipFill>
      <xdr:spPr>
        <a:xfrm>
          <a:off x="0" y="0"/>
          <a:ext cx="8260715" cy="796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204470</xdr:colOff>
      <xdr:row>10</xdr:row>
      <xdr:rowOff>63500</xdr:rowOff>
    </xdr:to>
    <xdr:pic>
      <xdr:nvPicPr>
        <xdr:cNvPr id="10" name="ID_04564161304C41F4936770F38D62F110" descr="upload_post_object_v2_829371693"/>
        <xdr:cNvPicPr/>
      </xdr:nvPicPr>
      <xdr:blipFill>
        <a:blip r:embed="rId7"/>
        <a:stretch>
          <a:fillRect/>
        </a:stretch>
      </xdr:blipFill>
      <xdr:spPr>
        <a:xfrm>
          <a:off x="0" y="0"/>
          <a:ext cx="9005570" cy="1841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11</xdr:row>
      <xdr:rowOff>142240</xdr:rowOff>
    </xdr:to>
    <xdr:pic>
      <xdr:nvPicPr>
        <xdr:cNvPr id="11" name="ID_42BBF1A8C5674491A7E1DE24A0BCEE89" descr="upload_post_object_v2_181534472"/>
        <xdr:cNvPicPr/>
      </xdr:nvPicPr>
      <xdr:blipFill>
        <a:blip r:embed="rId8"/>
        <a:stretch>
          <a:fillRect/>
        </a:stretch>
      </xdr:blipFill>
      <xdr:spPr>
        <a:xfrm>
          <a:off x="0" y="0"/>
          <a:ext cx="9144000" cy="20980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1905</xdr:colOff>
      <xdr:row>7</xdr:row>
      <xdr:rowOff>71755</xdr:rowOff>
    </xdr:to>
    <xdr:pic>
      <xdr:nvPicPr>
        <xdr:cNvPr id="12" name="ID_020D679EC36549E1A0E0ED2515454C3B" descr="upload_post_object_v2_553679670"/>
        <xdr:cNvPicPr/>
      </xdr:nvPicPr>
      <xdr:blipFill>
        <a:blip r:embed="rId9"/>
        <a:stretch>
          <a:fillRect/>
        </a:stretch>
      </xdr:blipFill>
      <xdr:spPr>
        <a:xfrm>
          <a:off x="0" y="0"/>
          <a:ext cx="8174355" cy="13163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9</xdr:row>
      <xdr:rowOff>84455</xdr:rowOff>
    </xdr:to>
    <xdr:pic>
      <xdr:nvPicPr>
        <xdr:cNvPr id="13" name="ID_25B60EF6FD9F4990836F333B2D525738" descr="upload_post_object_v2_166488223"/>
        <xdr:cNvPicPr/>
      </xdr:nvPicPr>
      <xdr:blipFill>
        <a:blip r:embed="rId10"/>
        <a:stretch>
          <a:fillRect/>
        </a:stretch>
      </xdr:blipFill>
      <xdr:spPr>
        <a:xfrm>
          <a:off x="0" y="0"/>
          <a:ext cx="9144000" cy="1684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12</xdr:row>
      <xdr:rowOff>160020</xdr:rowOff>
    </xdr:to>
    <xdr:pic>
      <xdr:nvPicPr>
        <xdr:cNvPr id="14" name="ID_E1C669BE121740229ED4734392EDC5FB" descr="upload_post_object_v2_217947293"/>
        <xdr:cNvPicPr/>
      </xdr:nvPicPr>
      <xdr:blipFill>
        <a:blip r:embed="rId11"/>
        <a:stretch>
          <a:fillRect/>
        </a:stretch>
      </xdr:blipFill>
      <xdr:spPr>
        <a:xfrm>
          <a:off x="0" y="0"/>
          <a:ext cx="9144000" cy="22936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85725</xdr:colOff>
      <xdr:row>11</xdr:row>
      <xdr:rowOff>156845</xdr:rowOff>
    </xdr:to>
    <xdr:pic>
      <xdr:nvPicPr>
        <xdr:cNvPr id="15" name="ID_A97AE8F549C24E19922C7CBB2B9DA365" descr="upload_post_object_v2_295856646"/>
        <xdr:cNvPicPr/>
      </xdr:nvPicPr>
      <xdr:blipFill>
        <a:blip r:embed="rId12"/>
        <a:stretch>
          <a:fillRect/>
        </a:stretch>
      </xdr:blipFill>
      <xdr:spPr>
        <a:xfrm>
          <a:off x="0" y="0"/>
          <a:ext cx="5114925" cy="2112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98425</xdr:colOff>
      <xdr:row>9</xdr:row>
      <xdr:rowOff>120015</xdr:rowOff>
    </xdr:to>
    <xdr:pic>
      <xdr:nvPicPr>
        <xdr:cNvPr id="16" name="ID_673D6C62828E41659C17494DEC5FE6EC" descr="upload_post_object_v2_417601316"/>
        <xdr:cNvPicPr/>
      </xdr:nvPicPr>
      <xdr:blipFill>
        <a:blip r:embed="rId13"/>
        <a:stretch>
          <a:fillRect/>
        </a:stretch>
      </xdr:blipFill>
      <xdr:spPr>
        <a:xfrm>
          <a:off x="0" y="0"/>
          <a:ext cx="7013575" cy="17202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8</xdr:row>
      <xdr:rowOff>163830</xdr:rowOff>
    </xdr:to>
    <xdr:pic>
      <xdr:nvPicPr>
        <xdr:cNvPr id="17" name="ID_0B31F0B1630143CC9F45EEE9DE659A01" descr="upload_post_object_v2_189959710"/>
        <xdr:cNvPicPr/>
      </xdr:nvPicPr>
      <xdr:blipFill>
        <a:blip r:embed="rId14"/>
        <a:stretch>
          <a:fillRect/>
        </a:stretch>
      </xdr:blipFill>
      <xdr:spPr>
        <a:xfrm>
          <a:off x="0" y="0"/>
          <a:ext cx="9144000" cy="15862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276225</xdr:colOff>
      <xdr:row>9</xdr:row>
      <xdr:rowOff>172085</xdr:rowOff>
    </xdr:to>
    <xdr:pic>
      <xdr:nvPicPr>
        <xdr:cNvPr id="18" name="ID_91BED2216E854C57AAD155A864D2A63B" descr="upload_post_object_v2_397627398"/>
        <xdr:cNvPicPr/>
      </xdr:nvPicPr>
      <xdr:blipFill>
        <a:blip r:embed="rId15"/>
        <a:stretch>
          <a:fillRect/>
        </a:stretch>
      </xdr:blipFill>
      <xdr:spPr>
        <a:xfrm>
          <a:off x="0" y="0"/>
          <a:ext cx="5305425" cy="17722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93345</xdr:colOff>
      <xdr:row>8</xdr:row>
      <xdr:rowOff>9525</xdr:rowOff>
    </xdr:to>
    <xdr:pic>
      <xdr:nvPicPr>
        <xdr:cNvPr id="19" name="ID_D4C0B0ED920B48E09ABC68B32F42F3C4" descr="upload_post_object_v2_812941444"/>
        <xdr:cNvPicPr/>
      </xdr:nvPicPr>
      <xdr:blipFill>
        <a:blip r:embed="rId16"/>
        <a:stretch>
          <a:fillRect/>
        </a:stretch>
      </xdr:blipFill>
      <xdr:spPr>
        <a:xfrm>
          <a:off x="0" y="0"/>
          <a:ext cx="7637145" cy="1431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255270</xdr:colOff>
      <xdr:row>8</xdr:row>
      <xdr:rowOff>38100</xdr:rowOff>
    </xdr:to>
    <xdr:pic>
      <xdr:nvPicPr>
        <xdr:cNvPr id="20" name="ID_6F054215C1934121AD43525E71FA8C60" descr="upload_post_object_v2_768399207"/>
        <xdr:cNvPicPr/>
      </xdr:nvPicPr>
      <xdr:blipFill>
        <a:blip r:embed="rId17"/>
        <a:stretch>
          <a:fillRect/>
        </a:stretch>
      </xdr:blipFill>
      <xdr:spPr>
        <a:xfrm>
          <a:off x="0" y="0"/>
          <a:ext cx="7799070" cy="1460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7</xdr:row>
      <xdr:rowOff>55880</xdr:rowOff>
    </xdr:to>
    <xdr:pic>
      <xdr:nvPicPr>
        <xdr:cNvPr id="21" name="ID_BEE73686F46A40608737A7F690ACC240" descr="upload_post_object_v2_453418912"/>
        <xdr:cNvPicPr/>
      </xdr:nvPicPr>
      <xdr:blipFill>
        <a:blip r:embed="rId18"/>
        <a:stretch>
          <a:fillRect/>
        </a:stretch>
      </xdr:blipFill>
      <xdr:spPr>
        <a:xfrm>
          <a:off x="0" y="0"/>
          <a:ext cx="9144000" cy="1300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8</xdr:row>
      <xdr:rowOff>171450</xdr:rowOff>
    </xdr:to>
    <xdr:pic>
      <xdr:nvPicPr>
        <xdr:cNvPr id="4" name="ID_FBAE09BB35EA4F529ED993398343C64D" descr="upload_post_object_v2_179857293"/>
        <xdr:cNvPicPr/>
      </xdr:nvPicPr>
      <xdr:blipFill>
        <a:blip r:embed="rId19"/>
        <a:stretch>
          <a:fillRect/>
        </a:stretch>
      </xdr:blipFill>
      <xdr:spPr>
        <a:xfrm>
          <a:off x="0" y="0"/>
          <a:ext cx="9144000" cy="1593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12</xdr:row>
      <xdr:rowOff>58420</xdr:rowOff>
    </xdr:to>
    <xdr:pic>
      <xdr:nvPicPr>
        <xdr:cNvPr id="22" name="ID_FCAE6D985FD1402EB357995F5B1A45C6" descr="upload_post_object_v2_322769747"/>
        <xdr:cNvPicPr/>
      </xdr:nvPicPr>
      <xdr:blipFill>
        <a:blip r:embed="rId20"/>
        <a:stretch>
          <a:fillRect/>
        </a:stretch>
      </xdr:blipFill>
      <xdr:spPr>
        <a:xfrm>
          <a:off x="0" y="0"/>
          <a:ext cx="9144000" cy="2192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321945</xdr:colOff>
      <xdr:row>11</xdr:row>
      <xdr:rowOff>44450</xdr:rowOff>
    </xdr:to>
    <xdr:pic>
      <xdr:nvPicPr>
        <xdr:cNvPr id="23" name="ID_214F502DC74E4BBA9D68AF47FF9C6130" descr="upload_post_object_v2_425625947"/>
        <xdr:cNvPicPr/>
      </xdr:nvPicPr>
      <xdr:blipFill>
        <a:blip r:embed="rId21"/>
        <a:stretch>
          <a:fillRect/>
        </a:stretch>
      </xdr:blipFill>
      <xdr:spPr>
        <a:xfrm>
          <a:off x="0" y="0"/>
          <a:ext cx="7865745" cy="2000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466725</xdr:colOff>
      <xdr:row>19</xdr:row>
      <xdr:rowOff>19050</xdr:rowOff>
    </xdr:to>
    <xdr:pic>
      <xdr:nvPicPr>
        <xdr:cNvPr id="24" name="ID_DCB329506399456C85600CFB650F80CA" descr="upload_post_object_v2_530306378"/>
        <xdr:cNvPicPr/>
      </xdr:nvPicPr>
      <xdr:blipFill>
        <a:blip r:embed="rId22"/>
        <a:stretch>
          <a:fillRect/>
        </a:stretch>
      </xdr:blipFill>
      <xdr:spPr>
        <a:xfrm>
          <a:off x="0" y="0"/>
          <a:ext cx="7381875" cy="3397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311150</xdr:colOff>
      <xdr:row>10</xdr:row>
      <xdr:rowOff>55245</xdr:rowOff>
    </xdr:to>
    <xdr:pic>
      <xdr:nvPicPr>
        <xdr:cNvPr id="26" name="ID_B0420CC608304F30911909BA4181A2B6" descr="upload_post_object_v2_606669917"/>
        <xdr:cNvPicPr/>
      </xdr:nvPicPr>
      <xdr:blipFill>
        <a:blip r:embed="rId23"/>
        <a:stretch>
          <a:fillRect/>
        </a:stretch>
      </xdr:blipFill>
      <xdr:spPr>
        <a:xfrm>
          <a:off x="0" y="0"/>
          <a:ext cx="9112250" cy="18332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444500</xdr:colOff>
      <xdr:row>8</xdr:row>
      <xdr:rowOff>156845</xdr:rowOff>
    </xdr:to>
    <xdr:pic>
      <xdr:nvPicPr>
        <xdr:cNvPr id="27" name="ID_FBC0B609DCAB4603B5C43FB83E46C564" descr="upload_post_object_v2_683845526"/>
        <xdr:cNvPicPr/>
      </xdr:nvPicPr>
      <xdr:blipFill>
        <a:blip r:embed="rId24"/>
        <a:stretch>
          <a:fillRect/>
        </a:stretch>
      </xdr:blipFill>
      <xdr:spPr>
        <a:xfrm>
          <a:off x="0" y="0"/>
          <a:ext cx="6731000" cy="15792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12</xdr:row>
      <xdr:rowOff>102870</xdr:rowOff>
    </xdr:to>
    <xdr:pic>
      <xdr:nvPicPr>
        <xdr:cNvPr id="28" name="ID_06D85376F48048AE97BDCDAD0039BDB6" descr="upload_post_object_v2_526419865"/>
        <xdr:cNvPicPr/>
      </xdr:nvPicPr>
      <xdr:blipFill>
        <a:blip r:embed="rId25"/>
        <a:stretch>
          <a:fillRect/>
        </a:stretch>
      </xdr:blipFill>
      <xdr:spPr>
        <a:xfrm>
          <a:off x="0" y="0"/>
          <a:ext cx="9144000" cy="22364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20</xdr:row>
      <xdr:rowOff>154940</xdr:rowOff>
    </xdr:to>
    <xdr:pic>
      <xdr:nvPicPr>
        <xdr:cNvPr id="25" name="ID_4A4258D64C2C49458DF16DD15C1967A0" descr="upload_post_object_v2_878369663"/>
        <xdr:cNvPicPr/>
      </xdr:nvPicPr>
      <xdr:blipFill>
        <a:blip r:embed="rId26"/>
        <a:stretch>
          <a:fillRect/>
        </a:stretch>
      </xdr:blipFill>
      <xdr:spPr>
        <a:xfrm>
          <a:off x="0" y="0"/>
          <a:ext cx="9144000" cy="37109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514350</xdr:colOff>
      <xdr:row>23</xdr:row>
      <xdr:rowOff>38100</xdr:rowOff>
    </xdr:to>
    <xdr:pic>
      <xdr:nvPicPr>
        <xdr:cNvPr id="29" name="ID_AC388835DC134E3DAFED7E1A9C8BAB7F" descr="upload_post_object_v2_654906977"/>
        <xdr:cNvPicPr/>
      </xdr:nvPicPr>
      <xdr:blipFill>
        <a:blip r:embed="rId27"/>
        <a:stretch>
          <a:fillRect/>
        </a:stretch>
      </xdr:blipFill>
      <xdr:spPr>
        <a:xfrm>
          <a:off x="0" y="0"/>
          <a:ext cx="7429500" cy="412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26</xdr:row>
      <xdr:rowOff>19050</xdr:rowOff>
    </xdr:to>
    <xdr:pic>
      <xdr:nvPicPr>
        <xdr:cNvPr id="30" name="ID_7AD6815634644DE2AE6E7C98EBBEA94C" descr="upload_post_object_v2_643946610"/>
        <xdr:cNvPicPr/>
      </xdr:nvPicPr>
      <xdr:blipFill>
        <a:blip r:embed="rId28"/>
        <a:stretch>
          <a:fillRect/>
        </a:stretch>
      </xdr:blipFill>
      <xdr:spPr>
        <a:xfrm>
          <a:off x="0" y="0"/>
          <a:ext cx="9144000" cy="4641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144145</xdr:colOff>
      <xdr:row>32</xdr:row>
      <xdr:rowOff>73025</xdr:rowOff>
    </xdr:to>
    <xdr:pic>
      <xdr:nvPicPr>
        <xdr:cNvPr id="31" name="ID_2B13EC0F50564921A200B45C7DECB1C9" descr="upload_post_object_v2_143251371"/>
        <xdr:cNvPicPr/>
      </xdr:nvPicPr>
      <xdr:blipFill>
        <a:blip r:embed="rId29"/>
        <a:stretch>
          <a:fillRect/>
        </a:stretch>
      </xdr:blipFill>
      <xdr:spPr>
        <a:xfrm>
          <a:off x="0" y="0"/>
          <a:ext cx="8945245" cy="5762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146050</xdr:colOff>
      <xdr:row>30</xdr:row>
      <xdr:rowOff>127000</xdr:rowOff>
    </xdr:to>
    <xdr:pic>
      <xdr:nvPicPr>
        <xdr:cNvPr id="32" name="ID_A85387E62F4647B0826BFBFD17E26850" descr="upload_post_object_v2_046785493"/>
        <xdr:cNvPicPr/>
      </xdr:nvPicPr>
      <xdr:blipFill>
        <a:blip r:embed="rId30"/>
        <a:stretch>
          <a:fillRect/>
        </a:stretch>
      </xdr:blipFill>
      <xdr:spPr>
        <a:xfrm>
          <a:off x="0" y="0"/>
          <a:ext cx="8318500" cy="546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187325</xdr:colOff>
      <xdr:row>31</xdr:row>
      <xdr:rowOff>28575</xdr:rowOff>
    </xdr:to>
    <xdr:pic>
      <xdr:nvPicPr>
        <xdr:cNvPr id="33" name="ID_85EDB049814346F584BDF99B8825CFC3" descr="upload_post_object_v2_183956725"/>
        <xdr:cNvPicPr/>
      </xdr:nvPicPr>
      <xdr:blipFill>
        <a:blip r:embed="rId31"/>
        <a:stretch>
          <a:fillRect/>
        </a:stretch>
      </xdr:blipFill>
      <xdr:spPr>
        <a:xfrm>
          <a:off x="0" y="0"/>
          <a:ext cx="7731125" cy="5540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191770</xdr:colOff>
      <xdr:row>25</xdr:row>
      <xdr:rowOff>150495</xdr:rowOff>
    </xdr:to>
    <xdr:pic>
      <xdr:nvPicPr>
        <xdr:cNvPr id="34" name="ID_19ECAF5FA483469C8DEE53560CA6AB30" descr="upload_post_object_v2_144635617"/>
        <xdr:cNvPicPr/>
      </xdr:nvPicPr>
      <xdr:blipFill>
        <a:blip r:embed="rId32"/>
        <a:stretch>
          <a:fillRect/>
        </a:stretch>
      </xdr:blipFill>
      <xdr:spPr>
        <a:xfrm>
          <a:off x="0" y="0"/>
          <a:ext cx="8992870" cy="4595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36</xdr:row>
      <xdr:rowOff>52070</xdr:rowOff>
    </xdr:to>
    <xdr:pic>
      <xdr:nvPicPr>
        <xdr:cNvPr id="35" name="ID_0866DC720BC442B390B0F746EE73A614" descr="upload_post_object_v2_147521890"/>
        <xdr:cNvPicPr/>
      </xdr:nvPicPr>
      <xdr:blipFill>
        <a:blip r:embed="rId33"/>
        <a:stretch>
          <a:fillRect/>
        </a:stretch>
      </xdr:blipFill>
      <xdr:spPr>
        <a:xfrm>
          <a:off x="0" y="0"/>
          <a:ext cx="9144000" cy="64528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34</xdr:row>
      <xdr:rowOff>121920</xdr:rowOff>
    </xdr:to>
    <xdr:pic>
      <xdr:nvPicPr>
        <xdr:cNvPr id="36" name="ID_74030107F46648E4AC56B32DF679CE5A" descr="upload_post_object_v2_133226892"/>
        <xdr:cNvPicPr/>
      </xdr:nvPicPr>
      <xdr:blipFill>
        <a:blip r:embed="rId34"/>
        <a:stretch>
          <a:fillRect/>
        </a:stretch>
      </xdr:blipFill>
      <xdr:spPr>
        <a:xfrm>
          <a:off x="0" y="0"/>
          <a:ext cx="9144000" cy="61671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37</xdr:row>
      <xdr:rowOff>138430</xdr:rowOff>
    </xdr:to>
    <xdr:pic>
      <xdr:nvPicPr>
        <xdr:cNvPr id="37" name="ID_C17ECB02359F4959B12126393F420E92" descr="upload_post_object_v2_676614938"/>
        <xdr:cNvPicPr/>
      </xdr:nvPicPr>
      <xdr:blipFill>
        <a:blip r:embed="rId35"/>
        <a:stretch>
          <a:fillRect/>
        </a:stretch>
      </xdr:blipFill>
      <xdr:spPr>
        <a:xfrm>
          <a:off x="0" y="0"/>
          <a:ext cx="9144000" cy="67170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30</xdr:row>
      <xdr:rowOff>152400</xdr:rowOff>
    </xdr:to>
    <xdr:pic>
      <xdr:nvPicPr>
        <xdr:cNvPr id="38" name="ID_83D1F75810254063899FD38F8C412C3F" descr="upload_post_object_v2_289157547"/>
        <xdr:cNvPicPr/>
      </xdr:nvPicPr>
      <xdr:blipFill>
        <a:blip r:embed="rId36"/>
        <a:stretch>
          <a:fillRect/>
        </a:stretch>
      </xdr:blipFill>
      <xdr:spPr>
        <a:xfrm>
          <a:off x="0" y="0"/>
          <a:ext cx="9144000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18</xdr:row>
      <xdr:rowOff>40640</xdr:rowOff>
    </xdr:to>
    <xdr:pic>
      <xdr:nvPicPr>
        <xdr:cNvPr id="39" name="ID_A9E64D5E90914F6EA20D27DE3EDF88CF" descr="upload_post_object_v2_998049572"/>
        <xdr:cNvPicPr/>
      </xdr:nvPicPr>
      <xdr:blipFill>
        <a:blip r:embed="rId37"/>
        <a:stretch>
          <a:fillRect/>
        </a:stretch>
      </xdr:blipFill>
      <xdr:spPr>
        <a:xfrm>
          <a:off x="0" y="0"/>
          <a:ext cx="9144000" cy="32410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31</xdr:row>
      <xdr:rowOff>33655</xdr:rowOff>
    </xdr:to>
    <xdr:pic>
      <xdr:nvPicPr>
        <xdr:cNvPr id="40" name="ID_A7D6AF7B05EE46089E10DCAEDD7E4939" descr="upload_post_object_v2_913890752"/>
        <xdr:cNvPicPr/>
      </xdr:nvPicPr>
      <xdr:blipFill>
        <a:blip r:embed="rId38"/>
        <a:stretch>
          <a:fillRect/>
        </a:stretch>
      </xdr:blipFill>
      <xdr:spPr>
        <a:xfrm>
          <a:off x="0" y="0"/>
          <a:ext cx="9144000" cy="55454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16</xdr:row>
      <xdr:rowOff>15875</xdr:rowOff>
    </xdr:to>
    <xdr:pic>
      <xdr:nvPicPr>
        <xdr:cNvPr id="41" name="ID_7BECAC1882594F318594BA244D8BBC47" descr="upload_post_object_v2_405899566"/>
        <xdr:cNvPicPr/>
      </xdr:nvPicPr>
      <xdr:blipFill>
        <a:blip r:embed="rId39"/>
        <a:stretch>
          <a:fillRect/>
        </a:stretch>
      </xdr:blipFill>
      <xdr:spPr>
        <a:xfrm>
          <a:off x="0" y="0"/>
          <a:ext cx="9144000" cy="2860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19</xdr:row>
      <xdr:rowOff>107315</xdr:rowOff>
    </xdr:to>
    <xdr:pic>
      <xdr:nvPicPr>
        <xdr:cNvPr id="42" name="ID_93DBC67603AE4E19BD0E940517862F14" descr="upload_post_object_v2_296021130"/>
        <xdr:cNvPicPr/>
      </xdr:nvPicPr>
      <xdr:blipFill>
        <a:blip r:embed="rId40"/>
        <a:stretch>
          <a:fillRect/>
        </a:stretch>
      </xdr:blipFill>
      <xdr:spPr>
        <a:xfrm>
          <a:off x="0" y="0"/>
          <a:ext cx="9144000" cy="34855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33</xdr:row>
      <xdr:rowOff>46990</xdr:rowOff>
    </xdr:to>
    <xdr:pic>
      <xdr:nvPicPr>
        <xdr:cNvPr id="43" name="ID_15C70CE418E54C9BA19351DB7A6343BB" descr="upload_post_object_v2_072849332"/>
        <xdr:cNvPicPr/>
      </xdr:nvPicPr>
      <xdr:blipFill>
        <a:blip r:embed="rId41"/>
        <a:stretch>
          <a:fillRect/>
        </a:stretch>
      </xdr:blipFill>
      <xdr:spPr>
        <a:xfrm>
          <a:off x="0" y="0"/>
          <a:ext cx="9144000" cy="59143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415925</xdr:colOff>
      <xdr:row>24</xdr:row>
      <xdr:rowOff>121920</xdr:rowOff>
    </xdr:to>
    <xdr:pic>
      <xdr:nvPicPr>
        <xdr:cNvPr id="44" name="ID_D48930B44F484A02A1B1660905DE4E31" descr="upload_post_object_v2_636997900"/>
        <xdr:cNvPicPr/>
      </xdr:nvPicPr>
      <xdr:blipFill>
        <a:blip r:embed="rId42"/>
        <a:stretch>
          <a:fillRect/>
        </a:stretch>
      </xdr:blipFill>
      <xdr:spPr>
        <a:xfrm>
          <a:off x="0" y="0"/>
          <a:ext cx="8588375" cy="43891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34</xdr:row>
      <xdr:rowOff>117475</xdr:rowOff>
    </xdr:to>
    <xdr:pic>
      <xdr:nvPicPr>
        <xdr:cNvPr id="45" name="ID_7F348E0D3CDD404C92B9DC7154C6A5B0" descr="upload_post_object_v2_974057042"/>
        <xdr:cNvPicPr/>
      </xdr:nvPicPr>
      <xdr:blipFill>
        <a:blip r:embed="rId43"/>
        <a:stretch>
          <a:fillRect/>
        </a:stretch>
      </xdr:blipFill>
      <xdr:spPr>
        <a:xfrm>
          <a:off x="0" y="0"/>
          <a:ext cx="9144000" cy="6162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35</xdr:row>
      <xdr:rowOff>106680</xdr:rowOff>
    </xdr:to>
    <xdr:pic>
      <xdr:nvPicPr>
        <xdr:cNvPr id="46" name="ID_2B3D459F086E4B0796B17FFFD36C0A4B" descr="upload_post_object_v2_206722421"/>
        <xdr:cNvPicPr/>
      </xdr:nvPicPr>
      <xdr:blipFill>
        <a:blip r:embed="rId44"/>
        <a:stretch>
          <a:fillRect/>
        </a:stretch>
      </xdr:blipFill>
      <xdr:spPr>
        <a:xfrm>
          <a:off x="0" y="0"/>
          <a:ext cx="9144000" cy="63296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41</xdr:row>
      <xdr:rowOff>5080</xdr:rowOff>
    </xdr:to>
    <xdr:pic>
      <xdr:nvPicPr>
        <xdr:cNvPr id="47" name="ID_84C0D59A8FB54F7BB78E69B7D7FC3CAC" descr="upload_post_object_v2_180869357"/>
        <xdr:cNvPicPr/>
      </xdr:nvPicPr>
      <xdr:blipFill>
        <a:blip r:embed="rId45"/>
        <a:stretch>
          <a:fillRect/>
        </a:stretch>
      </xdr:blipFill>
      <xdr:spPr>
        <a:xfrm>
          <a:off x="0" y="0"/>
          <a:ext cx="9144000" cy="72948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37</xdr:row>
      <xdr:rowOff>36195</xdr:rowOff>
    </xdr:to>
    <xdr:pic>
      <xdr:nvPicPr>
        <xdr:cNvPr id="48" name="ID_214530A584FD40D88F2027CE4205D8A4" descr="upload_post_object_v2_521187882"/>
        <xdr:cNvPicPr/>
      </xdr:nvPicPr>
      <xdr:blipFill>
        <a:blip r:embed="rId46"/>
        <a:stretch>
          <a:fillRect/>
        </a:stretch>
      </xdr:blipFill>
      <xdr:spPr>
        <a:xfrm>
          <a:off x="0" y="0"/>
          <a:ext cx="9144000" cy="66147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342900</xdr:colOff>
      <xdr:row>40</xdr:row>
      <xdr:rowOff>120650</xdr:rowOff>
    </xdr:to>
    <xdr:pic>
      <xdr:nvPicPr>
        <xdr:cNvPr id="49" name="ID_5472B14111E147B6AE1A4700DA771B86" descr="upload_post_object_v2_583094031"/>
        <xdr:cNvPicPr/>
      </xdr:nvPicPr>
      <xdr:blipFill>
        <a:blip r:embed="rId47"/>
        <a:stretch>
          <a:fillRect/>
        </a:stretch>
      </xdr:blipFill>
      <xdr:spPr>
        <a:xfrm>
          <a:off x="0" y="0"/>
          <a:ext cx="9144000" cy="7232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496570</xdr:colOff>
      <xdr:row>46</xdr:row>
      <xdr:rowOff>139700</xdr:rowOff>
    </xdr:to>
    <xdr:pic>
      <xdr:nvPicPr>
        <xdr:cNvPr id="50" name="ID_E420130056BD43588014BBDB2D51B355" descr="upload_post_object_v2_638968869"/>
        <xdr:cNvPicPr/>
      </xdr:nvPicPr>
      <xdr:blipFill>
        <a:blip r:embed="rId48"/>
        <a:stretch>
          <a:fillRect/>
        </a:stretch>
      </xdr:blipFill>
      <xdr:spPr>
        <a:xfrm>
          <a:off x="0" y="0"/>
          <a:ext cx="8040370" cy="8318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9" Type="http://schemas.openxmlformats.org/officeDocument/2006/relationships/hyperlink" Target="https://cpan.metacpan.org/authors/id/C/CH/CHORNY/Text-ParseWords-3.31.tar.gz" TargetMode="External"/><Relationship Id="rId98" Type="http://schemas.openxmlformats.org/officeDocument/2006/relationships/hyperlink" Target="http://www.cpan.org/authors/id/T/TR/TRENDELS/Set-Tiny-0.06.tar.gz" TargetMode="External"/><Relationship Id="rId97" Type="http://schemas.openxmlformats.org/officeDocument/2006/relationships/hyperlink" Target="https://cpan.metacpan.org/authors/id/F/FR/FREW/Syntax-Keyword-Junction-0.003009.tar.gz" TargetMode="External"/><Relationship Id="rId96" Type="http://schemas.openxmlformats.org/officeDocument/2006/relationships/hyperlink" Target="https://gitee.com/src-openeuler/perl-XML-Parser/pulls/10" TargetMode="External"/><Relationship Id="rId95" Type="http://schemas.openxmlformats.org/officeDocument/2006/relationships/hyperlink" Target="https://gitee.com/src-openeuler/perl-Socket/pulls/13" TargetMode="External"/><Relationship Id="rId94" Type="http://schemas.openxmlformats.org/officeDocument/2006/relationships/hyperlink" Target="https://gitee.com/src-openeuler/perl-Locale-Codes/pulls/15" TargetMode="External"/><Relationship Id="rId93" Type="http://schemas.openxmlformats.org/officeDocument/2006/relationships/hyperlink" Target="https://gitee.com/src-openeuler/perl-Algorithm-Diff/pulls/10" TargetMode="External"/><Relationship Id="rId92" Type="http://schemas.openxmlformats.org/officeDocument/2006/relationships/hyperlink" Target="https://gitee.com/src-openeuler/perl-Cpanel-JSON-XS/pulls/5" TargetMode="External"/><Relationship Id="rId91" Type="http://schemas.openxmlformats.org/officeDocument/2006/relationships/hyperlink" Target="https://gitee.com/src-openeuler/perl-Syntax-Keyword-Try/pulls/3" TargetMode="External"/><Relationship Id="rId90" Type="http://schemas.openxmlformats.org/officeDocument/2006/relationships/hyperlink" Target="https://gitee.com/src-openeuler/perl-XML-LibXSLT/pulls/3" TargetMode="External"/><Relationship Id="rId9" Type="http://schemas.openxmlformats.org/officeDocument/2006/relationships/hyperlink" Target="https://gitee.com/src-openeuler/rubygem-simplecov/pulls/4" TargetMode="External"/><Relationship Id="rId89" Type="http://schemas.openxmlformats.org/officeDocument/2006/relationships/hyperlink" Target="https://gitee.com/src-openeuler/perl-IO-Compress/pulls/34" TargetMode="External"/><Relationship Id="rId88" Type="http://schemas.openxmlformats.org/officeDocument/2006/relationships/hyperlink" Target="https://gitee.com/src-openeuler/perl-Exporter/pulls/17" TargetMode="External"/><Relationship Id="rId87" Type="http://schemas.openxmlformats.org/officeDocument/2006/relationships/hyperlink" Target="https://gitee.com/src-openeuler/perl-HTML-Parser/pulls/21" TargetMode="External"/><Relationship Id="rId86" Type="http://schemas.openxmlformats.org/officeDocument/2006/relationships/hyperlink" Target="https://gitee.com/src-openeuler/perl-Date-Manip/pulls/7" TargetMode="External"/><Relationship Id="rId85" Type="http://schemas.openxmlformats.org/officeDocument/2006/relationships/hyperlink" Target="https://gitee.com/src-openeuler/perl-Text-Template/pulls/6" TargetMode="External"/><Relationship Id="rId84" Type="http://schemas.openxmlformats.org/officeDocument/2006/relationships/hyperlink" Target="https://gitee.com/src-openeuler/perl-Mail-DKIM/pulls/7" TargetMode="External"/><Relationship Id="rId83" Type="http://schemas.openxmlformats.org/officeDocument/2006/relationships/hyperlink" Target="https://gitee.com/src-openeuler/perl-Net-HTTP/pulls/16" TargetMode="External"/><Relationship Id="rId82" Type="http://schemas.openxmlformats.org/officeDocument/2006/relationships/hyperlink" Target="https://gitee.com/src-openeuler/perl-Params-Util/pulls/2" TargetMode="External"/><Relationship Id="rId81" Type="http://schemas.openxmlformats.org/officeDocument/2006/relationships/hyperlink" Target="https://gitee.com/src-openeuler/perl-Test-NoWarnings/pulls/4" TargetMode="External"/><Relationship Id="rId80" Type="http://schemas.openxmlformats.org/officeDocument/2006/relationships/hyperlink" Target="https://gitee.com/src-openeuler/perl-Test-Deep/pulls/5" TargetMode="External"/><Relationship Id="rId8" Type="http://schemas.openxmlformats.org/officeDocument/2006/relationships/hyperlink" Target="https://gitee.com/src-openeuler/rubygem-abrt/pulls/4" TargetMode="External"/><Relationship Id="rId79" Type="http://schemas.openxmlformats.org/officeDocument/2006/relationships/hyperlink" Target="https://gitee.com/src-openeuler/perl-Digest-HMAC/pulls/12" TargetMode="External"/><Relationship Id="rId78" Type="http://schemas.openxmlformats.org/officeDocument/2006/relationships/hyperlink" Target="https://gitee.com/src-openeuler/perl-URI/pulls/15" TargetMode="External"/><Relationship Id="rId77" Type="http://schemas.openxmlformats.org/officeDocument/2006/relationships/hyperlink" Target="https://gitee.com/src-openeuler/perl-Math-BigInt/pulls/15" TargetMode="External"/><Relationship Id="rId76" Type="http://schemas.openxmlformats.org/officeDocument/2006/relationships/hyperlink" Target="https://gitee.com/src-openeuler/perl-File-Listing/pulls/11" TargetMode="External"/><Relationship Id="rId75" Type="http://schemas.openxmlformats.org/officeDocument/2006/relationships/hyperlink" Target="https://gitee.com/src-openeuler/perl-XML-XPath/pulls/9" TargetMode="External"/><Relationship Id="rId74" Type="http://schemas.openxmlformats.org/officeDocument/2006/relationships/hyperlink" Target="https://gitee.com/src-openeuler/perl-XML-LibXML/pulls/46" TargetMode="External"/><Relationship Id="rId73" Type="http://schemas.openxmlformats.org/officeDocument/2006/relationships/hyperlink" Target="https://gitee.com/src-openeuler/perl-IO-Socket-IP/pulls/14" TargetMode="External"/><Relationship Id="rId72" Type="http://schemas.openxmlformats.org/officeDocument/2006/relationships/hyperlink" Target="https://gitee.com/src-openeuler/perl-Pod-Escapes/pulls/7" TargetMode="External"/><Relationship Id="rId71" Type="http://schemas.openxmlformats.org/officeDocument/2006/relationships/hyperlink" Target="https://gitee.com/src-openeuler/perl-Mail-Sender/pulls/12" TargetMode="External"/><Relationship Id="rId70" Type="http://schemas.openxmlformats.org/officeDocument/2006/relationships/hyperlink" Target="https://gitee.com/src-openeuler/perl-Path-Tiny/pulls/8" TargetMode="External"/><Relationship Id="rId7" Type="http://schemas.openxmlformats.org/officeDocument/2006/relationships/hyperlink" Target="https://gitee.com/src-openeuler/rubygem-rake-compiler/pulls/4" TargetMode="External"/><Relationship Id="rId69" Type="http://schemas.openxmlformats.org/officeDocument/2006/relationships/hyperlink" Target="https://gitee.com/src-openeuler/perl-Compress-Raw-Bzip2/pulls/26" TargetMode="External"/><Relationship Id="rId68" Type="http://schemas.openxmlformats.org/officeDocument/2006/relationships/hyperlink" Target="https://gitee.com/src-openeuler/perl-IO-Socket-SSL/pulls/15" TargetMode="External"/><Relationship Id="rId67" Type="http://schemas.openxmlformats.org/officeDocument/2006/relationships/hyperlink" Target="https://gitee.com/src-openeuler/perl-Shell-Guess/pulls/2" TargetMode="External"/><Relationship Id="rId66" Type="http://schemas.openxmlformats.org/officeDocument/2006/relationships/hyperlink" Target="https://gitee.com/src-openeuler/perl-Test-File/pulls/10" TargetMode="External"/><Relationship Id="rId65" Type="http://schemas.openxmlformats.org/officeDocument/2006/relationships/hyperlink" Target="https://gitee.com/src-openeuler/perl-GD/pulls/21" TargetMode="External"/><Relationship Id="rId64" Type="http://schemas.openxmlformats.org/officeDocument/2006/relationships/hyperlink" Target="https://gitee.com/src-openeuler/perl-Test-Inter/pulls/5" TargetMode="External"/><Relationship Id="rId63" Type="http://schemas.openxmlformats.org/officeDocument/2006/relationships/hyperlink" Target="https://gitee.com/src-openeuler/perl-Test-Requires/pulls/6" TargetMode="External"/><Relationship Id="rId62" Type="http://schemas.openxmlformats.org/officeDocument/2006/relationships/hyperlink" Target="https://gitee.com/src-openeuler/perl-Test-Fatal/pulls/6" TargetMode="External"/><Relationship Id="rId61" Type="http://schemas.openxmlformats.org/officeDocument/2006/relationships/hyperlink" Target="https://gitee.com/src-openeuler/perl-Crypt-CBC/pulls/5" TargetMode="External"/><Relationship Id="rId60" Type="http://schemas.openxmlformats.org/officeDocument/2006/relationships/hyperlink" Target="https://gitee.com/src-openeuler/perl-Mojolicious/pulls/11" TargetMode="External"/><Relationship Id="rId6" Type="http://schemas.openxmlformats.org/officeDocument/2006/relationships/hyperlink" Target="https://gitee.com/src-openeuler/rubygem-rr/pulls/5" TargetMode="External"/><Relationship Id="rId59" Type="http://schemas.openxmlformats.org/officeDocument/2006/relationships/hyperlink" Target="https://gitee.com/src-openeuler/perl-CPAN/pulls/16" TargetMode="External"/><Relationship Id="rId58" Type="http://schemas.openxmlformats.org/officeDocument/2006/relationships/hyperlink" Target="https://gitee.com/src-openeuler/perl-Convert-Binary-C/pulls/2" TargetMode="External"/><Relationship Id="rId57" Type="http://schemas.openxmlformats.org/officeDocument/2006/relationships/hyperlink" Target="https://gitee.com/src-openeuler/perl-DBIx-RunSQL/pulls/3" TargetMode="External"/><Relationship Id="rId56" Type="http://schemas.openxmlformats.org/officeDocument/2006/relationships/hyperlink" Target="https://gitee.com/src-openeuler/perl-Cookie-Baker/pulls/3" TargetMode="External"/><Relationship Id="rId55" Type="http://schemas.openxmlformats.org/officeDocument/2006/relationships/hyperlink" Target="https://cpan.metacpan.org/authors/id/P/PV/PVANDRY/Locale-gettext-5.7.3.tar.gz" TargetMode="External"/><Relationship Id="rId54" Type="http://schemas.openxmlformats.org/officeDocument/2006/relationships/hyperlink" Target="http://www.cpan.org/authors/id/D/DW/DWHEELER/DBIx-Connector-0.59.tar.gz" TargetMode="External"/><Relationship Id="rId53" Type="http://schemas.openxmlformats.org/officeDocument/2006/relationships/hyperlink" Target="https://cpan.metacpan.org/modules/by-module/B/B-COW-0.004.tar.gz" TargetMode="External"/><Relationship Id="rId52" Type="http://schemas.openxmlformats.org/officeDocument/2006/relationships/hyperlink" Target="https://cpan.metacpan.org/modules/by-module/Module/Module-Build-Tiny-0.051.tar.gz" TargetMode="External"/><Relationship Id="rId51" Type="http://schemas.openxmlformats.org/officeDocument/2006/relationships/hyperlink" Target="https://cpan.metacpan.org/modules/by-module/YAML/YAML-LibYAML-0.902.0.tar.gz" TargetMode="External"/><Relationship Id="rId50" Type="http://schemas.openxmlformats.org/officeDocument/2006/relationships/hyperlink" Target="https://cpan.metacpan.org/modules/by-module/Test/Test-TrailingSpace-0.0600.tar.gz" TargetMode="External"/><Relationship Id="rId5" Type="http://schemas.openxmlformats.org/officeDocument/2006/relationships/hyperlink" Target="https://gitee.com/src-openeuler/rubygem-benchmark-ips/pulls/2" TargetMode="External"/><Relationship Id="rId49" Type="http://schemas.openxmlformats.org/officeDocument/2006/relationships/hyperlink" Target="http://www.cpan.org/authors/id/M/MA/MARKF/Test-utf8-1.02.tar.gz" TargetMode="External"/><Relationship Id="rId48" Type="http://schemas.openxmlformats.org/officeDocument/2006/relationships/hyperlink" Target="https://cpan.metacpan.org/authors/id/B/BD/BDFOY/Text-MultiMarkdown-1.002.tar.gz" TargetMode="External"/><Relationship Id="rId47" Type="http://schemas.openxmlformats.org/officeDocument/2006/relationships/hyperlink" Target="https://cpan.metacpan.org/modules/by-module/User/User-Identity-0.99.tar.gz" TargetMode="External"/><Relationship Id="rId46" Type="http://schemas.openxmlformats.org/officeDocument/2006/relationships/hyperlink" Target="https://gitee.com/src-openeuler/perl-Text-Format/pulls/4" TargetMode="External"/><Relationship Id="rId45" Type="http://schemas.openxmlformats.org/officeDocument/2006/relationships/hyperlink" Target="https://gitee.com/src-openeuler/perl-Test-Manifest/pulls/2" TargetMode="External"/><Relationship Id="rId44" Type="http://schemas.openxmlformats.org/officeDocument/2006/relationships/hyperlink" Target="https://gitee.com/src-openeuler/perl-Test-Dependencies/pulls/3" TargetMode="External"/><Relationship Id="rId43" Type="http://schemas.openxmlformats.org/officeDocument/2006/relationships/hyperlink" Target="https://gitee.com/src-openeuler/perl-Test-mysqld/pulls/2" TargetMode="External"/><Relationship Id="rId42" Type="http://schemas.openxmlformats.org/officeDocument/2006/relationships/hyperlink" Target="https://gitee.com/src-openeuler/perl-Image-Info/pulls/3" TargetMode="External"/><Relationship Id="rId41" Type="http://schemas.openxmlformats.org/officeDocument/2006/relationships/hyperlink" Target="https://gitee.com/src-openeuler/perl-Mail-JMAPTalk/pulls/3" TargetMode="External"/><Relationship Id="rId40" Type="http://schemas.openxmlformats.org/officeDocument/2006/relationships/hyperlink" Target="https://gitee.com/src-openeuler/perl-XS-Parse-Keyword/pulls/9" TargetMode="External"/><Relationship Id="rId4" Type="http://schemas.openxmlformats.org/officeDocument/2006/relationships/hyperlink" Target="https://gitee.com/src-openeuler/rubygem-importmap-rails/pulls/2" TargetMode="External"/><Relationship Id="rId39" Type="http://schemas.openxmlformats.org/officeDocument/2006/relationships/hyperlink" Target="https://gitee.com/src-openeuler/perl-Games-Solitaire-Verify/pulls/5" TargetMode="External"/><Relationship Id="rId38" Type="http://schemas.openxmlformats.org/officeDocument/2006/relationships/hyperlink" Target="https://gitee.com/src-openeuler/perl-MooX-Role-Parameterized/pulls/2" TargetMode="External"/><Relationship Id="rId37" Type="http://schemas.openxmlformats.org/officeDocument/2006/relationships/hyperlink" Target="https://gitee.com/src-openeuler/perl-Metrics-Any/pulls/2" TargetMode="External"/><Relationship Id="rId36" Type="http://schemas.openxmlformats.org/officeDocument/2006/relationships/hyperlink" Target="https://gitee.com/src-openeuler/perl-Mozilla-PublicSuffix/pulls/2" TargetMode="External"/><Relationship Id="rId35" Type="http://schemas.openxmlformats.org/officeDocument/2006/relationships/hyperlink" Target="https://gitee.com/src-openeuler/perl-MooseX-SetOnce/pulls/2" TargetMode="External"/><Relationship Id="rId34" Type="http://schemas.openxmlformats.org/officeDocument/2006/relationships/hyperlink" Target="https://gitee.com/src-openeuler/perl-IO-Prompter/pulls/4" TargetMode="External"/><Relationship Id="rId33" Type="http://schemas.openxmlformats.org/officeDocument/2006/relationships/hyperlink" Target="https://gitee.com/src-openeuler/perl-HTTP-Body/pulls/2" TargetMode="External"/><Relationship Id="rId32" Type="http://schemas.openxmlformats.org/officeDocument/2006/relationships/hyperlink" Target="https://gitee.com/src-openeuler/perl-Graph/pulls/6" TargetMode="External"/><Relationship Id="rId31" Type="http://schemas.openxmlformats.org/officeDocument/2006/relationships/hyperlink" Target="https://gitee.com/src-openeuler/perl-HarfBuzz-Shaper/pulls/4" TargetMode="External"/><Relationship Id="rId30" Type="http://schemas.openxmlformats.org/officeDocument/2006/relationships/hyperlink" Target="https://gitee.com/src-openeuler/perl-Excel-Writer-XLSX/pulls/7" TargetMode="External"/><Relationship Id="rId3" Type="http://schemas.openxmlformats.org/officeDocument/2006/relationships/hyperlink" Target="https://gitee.com/src-openeuler/rubygem-cucumber-create-meta/pulls/2" TargetMode="External"/><Relationship Id="rId29" Type="http://schemas.openxmlformats.org/officeDocument/2006/relationships/hyperlink" Target="https://gitee.com/src-openeuler/perl-Getopt-Long-Descriptive/pulls/4" TargetMode="External"/><Relationship Id="rId28" Type="http://schemas.openxmlformats.org/officeDocument/2006/relationships/hyperlink" Target="https://cpan.metacpan.org/modules/by-module/Hash/Hash-Merge-Simple-0.052.tar.gz" TargetMode="External"/><Relationship Id="rId27" Type="http://schemas.openxmlformats.org/officeDocument/2006/relationships/hyperlink" Target="https://cpan.metacpan.org/authors/id/F/FR/FREW/Log-Contextual-0.009001.tar.gz" TargetMode="External"/><Relationship Id="rId26" Type="http://schemas.openxmlformats.org/officeDocument/2006/relationships/hyperlink" Target="http://www.cpan.org/authors/id/H/HA/HARTZELL/MooX-StrictConstructor-0.013.tar.gz" TargetMode="External"/><Relationship Id="rId25" Type="http://schemas.openxmlformats.org/officeDocument/2006/relationships/hyperlink" Target="http://www.cpan.org/authors/id/F/FA/FANGLY/Getopt-Euclid-0.4.8.tar.gz" TargetMode="External"/><Relationship Id="rId24" Type="http://schemas.openxmlformats.org/officeDocument/2006/relationships/hyperlink" Target="https://cpan.metacpan.org/modules/by-module/FileHandle/FileHandle-Fmode-0.15.tar.gz" TargetMode="External"/><Relationship Id="rId23" Type="http://schemas.openxmlformats.org/officeDocument/2006/relationships/hyperlink" Target="https://cpan.metacpan.org/modules/by-module/Email/Email-MIME-1.954.tar.gz" TargetMode="External"/><Relationship Id="rId22" Type="http://schemas.openxmlformats.org/officeDocument/2006/relationships/hyperlink" Target="https://gitee.com/src-openeuler/rubygem-kramdown/pulls/20" TargetMode="External"/><Relationship Id="rId21" Type="http://schemas.openxmlformats.org/officeDocument/2006/relationships/hyperlink" Target="https://gitee.com/src-openeuler/rubygem-redcarpet/pulls/12" TargetMode="External"/><Relationship Id="rId20" Type="http://schemas.openxmlformats.org/officeDocument/2006/relationships/hyperlink" Target="https://gitee.com/src-openeuler/rubygem-erubi/pulls/6" TargetMode="External"/><Relationship Id="rId2" Type="http://schemas.openxmlformats.org/officeDocument/2006/relationships/hyperlink" Target="https://gitee.com/src-openeuler/rubygem-cucumber-messages/pulls/2" TargetMode="External"/><Relationship Id="rId19" Type="http://schemas.openxmlformats.org/officeDocument/2006/relationships/hyperlink" Target="https://gitee.com/src-openeuler/rubygem-i18n/pulls/6" TargetMode="External"/><Relationship Id="rId18" Type="http://schemas.openxmlformats.org/officeDocument/2006/relationships/hyperlink" Target="https://gitee.com/src-openeuler/rubygem-jbuilder/pulls/9" TargetMode="External"/><Relationship Id="rId17" Type="http://schemas.openxmlformats.org/officeDocument/2006/relationships/hyperlink" Target="https://gitee.com/src-openeuler/rubygem-timecop/pulls/5" TargetMode="External"/><Relationship Id="rId16" Type="http://schemas.openxmlformats.org/officeDocument/2006/relationships/hyperlink" Target="https://gitee.com/src-openeuler/rubygem-websocket/pulls/9" TargetMode="External"/><Relationship Id="rId15" Type="http://schemas.openxmlformats.org/officeDocument/2006/relationships/hyperlink" Target="https://gitee.com/src-openeuler/rubygem-sprockets-rails/pulls/9" TargetMode="External"/><Relationship Id="rId14" Type="http://schemas.openxmlformats.org/officeDocument/2006/relationships/hyperlink" Target="https://gitee.com/src-openeuler/rubygem-activemodel/pulls/17" TargetMode="External"/><Relationship Id="rId133" Type="http://schemas.openxmlformats.org/officeDocument/2006/relationships/hyperlink" Target="https://gitee.com/src-openeuler/python-pyinstaller-hooks-contrib/pulls/14" TargetMode="External"/><Relationship Id="rId132" Type="http://schemas.openxmlformats.org/officeDocument/2006/relationships/hyperlink" Target="https://gitee.com/src-openeuler/python-asttokens/pulls/11" TargetMode="External"/><Relationship Id="rId131" Type="http://schemas.openxmlformats.org/officeDocument/2006/relationships/hyperlink" Target="https://gitee.com/src-openeuler/python-pytest-fixture-config/pulls/18" TargetMode="External"/><Relationship Id="rId130" Type="http://schemas.openxmlformats.org/officeDocument/2006/relationships/hyperlink" Target="https://gitee.com/src-openeuler/python-pyaml/pulls/10" TargetMode="External"/><Relationship Id="rId13" Type="http://schemas.openxmlformats.org/officeDocument/2006/relationships/hyperlink" Target="https://gitee.com/src-openeuler/rubygem-activeresource/pulls/16" TargetMode="External"/><Relationship Id="rId129" Type="http://schemas.openxmlformats.org/officeDocument/2006/relationships/hyperlink" Target="https://gitee.com/src-openeuler/python-inflect/pulls/11" TargetMode="External"/><Relationship Id="rId128" Type="http://schemas.openxmlformats.org/officeDocument/2006/relationships/hyperlink" Target="https://gitee.com/src-openeuler/python-scons/pulls/31" TargetMode="External"/><Relationship Id="rId127" Type="http://schemas.openxmlformats.org/officeDocument/2006/relationships/hyperlink" Target="https://gitee.com/src-openeuler/python-gflags/pulls/8" TargetMode="External"/><Relationship Id="rId126" Type="http://schemas.openxmlformats.org/officeDocument/2006/relationships/hyperlink" Target="https://gitee.com/src-openeuler/python-uhashring/pulls/10" TargetMode="External"/><Relationship Id="rId125" Type="http://schemas.openxmlformats.org/officeDocument/2006/relationships/hyperlink" Target="https://gitee.com/src-openeuler/python-ablog/pulls/6" TargetMode="External"/><Relationship Id="rId124" Type="http://schemas.openxmlformats.org/officeDocument/2006/relationships/hyperlink" Target="https://gitee.com/src-openeuler/nodejs-underscore/pulls/7" TargetMode="External"/><Relationship Id="rId123" Type="http://schemas.openxmlformats.org/officeDocument/2006/relationships/hyperlink" Target="https://gitee.com/src-openeuler/nodejs-eventemitter2/pulls/4" TargetMode="External"/><Relationship Id="rId122" Type="http://schemas.openxmlformats.org/officeDocument/2006/relationships/hyperlink" Target="https://gitee.com/src-openeuler/nodejs-deep-eql/pulls/2" TargetMode="External"/><Relationship Id="rId121" Type="http://schemas.openxmlformats.org/officeDocument/2006/relationships/hyperlink" Target="https://gitee.com/src-openeuler/nodejs-ansi/pulls/4" TargetMode="External"/><Relationship Id="rId120" Type="http://schemas.openxmlformats.org/officeDocument/2006/relationships/hyperlink" Target="https://gitee.com/src-openeuler/nodejs-supports-color/pulls/2" TargetMode="External"/><Relationship Id="rId12" Type="http://schemas.openxmlformats.org/officeDocument/2006/relationships/hyperlink" Target="https://gitee.com/src-openeuler/rubygem-Ascii85/pulls/5" TargetMode="External"/><Relationship Id="rId119" Type="http://schemas.openxmlformats.org/officeDocument/2006/relationships/hyperlink" Target="https://gitee.com/src-openeuler/nodejs-fill-keys/pulls/3" TargetMode="External"/><Relationship Id="rId118" Type="http://schemas.openxmlformats.org/officeDocument/2006/relationships/hyperlink" Target="https://gitee.com/src-openeuler/nodejs-spdx-exceptions/pulls/10" TargetMode="External"/><Relationship Id="rId117" Type="http://schemas.openxmlformats.org/officeDocument/2006/relationships/hyperlink" Target="https://gitee.com/src-openeuler/nodejs-builtin-modules/pulls/4" TargetMode="External"/><Relationship Id="rId116" Type="http://schemas.openxmlformats.org/officeDocument/2006/relationships/hyperlink" Target="https://gitee.com/src-openeuler/nodejs-abbrev/pulls/4" TargetMode="External"/><Relationship Id="rId115" Type="http://schemas.openxmlformats.org/officeDocument/2006/relationships/hyperlink" Target="https://gitee.com/src-openeuler/nodejs-json-diff/pulls/3" TargetMode="External"/><Relationship Id="rId114" Type="http://schemas.openxmlformats.org/officeDocument/2006/relationships/hyperlink" Target="https://gitee.com/src-openeuler/nodejs-make-generator-function/pulls/4" TargetMode="External"/><Relationship Id="rId113" Type="http://schemas.openxmlformats.org/officeDocument/2006/relationships/hyperlink" Target="https://gitee.com/src-openeuler/nodejs-which/pulls/3" TargetMode="External"/><Relationship Id="rId112" Type="http://schemas.openxmlformats.org/officeDocument/2006/relationships/hyperlink" Target="https://gitee.com/src-openeuler/nodejs-findup-sync/pulls/2" TargetMode="External"/><Relationship Id="rId111" Type="http://schemas.openxmlformats.org/officeDocument/2006/relationships/hyperlink" Target="https://gitee.com/src-openeuler/nodejs-diff/pulls/2" TargetMode="External"/><Relationship Id="rId110" Type="http://schemas.openxmlformats.org/officeDocument/2006/relationships/hyperlink" Target="https://gitee.com/src-openeuler/nodejs-gaze/pulls/7" TargetMode="External"/><Relationship Id="rId11" Type="http://schemas.openxmlformats.org/officeDocument/2006/relationships/hyperlink" Target="https://gitee.com/src-openeuler/rubygem-simplecov-html/pulls/4" TargetMode="External"/><Relationship Id="rId109" Type="http://schemas.openxmlformats.org/officeDocument/2006/relationships/hyperlink" Target="https://gitee.com/src-openeuler/nodejs-commonmark/pulls/7" TargetMode="External"/><Relationship Id="rId108" Type="http://schemas.openxmlformats.org/officeDocument/2006/relationships/hyperlink" Target="https://gitee.com/src-openeuler/nodejs-clone/pulls/3" TargetMode="External"/><Relationship Id="rId107" Type="http://schemas.openxmlformats.org/officeDocument/2006/relationships/hyperlink" Target="https://gitee.com/src-openeuler/nodejs-maxmin/pulls/2" TargetMode="External"/><Relationship Id="rId106" Type="http://schemas.openxmlformats.org/officeDocument/2006/relationships/hyperlink" Target="https://gitee.com/src-openeuler/nodejs-source-map/pulls/5" TargetMode="External"/><Relationship Id="rId105" Type="http://schemas.openxmlformats.org/officeDocument/2006/relationships/hyperlink" Target="https://gitee.com/src-openeuler/nodejs-websocket-driver/pulls/3" TargetMode="External"/><Relationship Id="rId104" Type="http://schemas.openxmlformats.org/officeDocument/2006/relationships/hyperlink" Target="https://gitee.com/src-openeuler/nodejs-multimatch/pulls/2" TargetMode="External"/><Relationship Id="rId103" Type="http://schemas.openxmlformats.org/officeDocument/2006/relationships/hyperlink" Target="https://gitee.com/src-openeuler/nodejs-arrify/pulls/2" TargetMode="External"/><Relationship Id="rId102" Type="http://schemas.openxmlformats.org/officeDocument/2006/relationships/hyperlink" Target="https://gitee.com/src-openeuler/nodejs-bytes/pulls/3" TargetMode="External"/><Relationship Id="rId101" Type="http://schemas.openxmlformats.org/officeDocument/2006/relationships/hyperlink" Target="https://codeload.github.com/chaijs/assertion-error/tar.gz/2.0.1/assertion-error-2.0.1" TargetMode="External"/><Relationship Id="rId100" Type="http://schemas.openxmlformats.org/officeDocument/2006/relationships/hyperlink" Target="https://github.com/ForbesLindesay/with/archive/7.0.2-canary-3.tar.gz" TargetMode="External"/><Relationship Id="rId10" Type="http://schemas.openxmlformats.org/officeDocument/2006/relationships/hyperlink" Target="https://gitee.com/src-openeuler/rubygem-power_assert/pulls/8" TargetMode="External"/><Relationship Id="rId1" Type="http://schemas.openxmlformats.org/officeDocument/2006/relationships/hyperlink" Target="https://gitee.com/src-openeuler/rubygem-sys-uname/pulls/2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145"/>
  <sheetViews>
    <sheetView tabSelected="1" zoomScale="40" zoomScaleNormal="40" workbookViewId="0">
      <selection activeCell="J10" sqref="J10"/>
    </sheetView>
  </sheetViews>
  <sheetFormatPr defaultColWidth="9" defaultRowHeight="14" outlineLevelCol="4"/>
  <cols>
    <col min="1" max="1" width="29.6272727272727" customWidth="1"/>
    <col min="2" max="2" width="68.6" customWidth="1"/>
    <col min="3" max="3" width="15.1" customWidth="1"/>
    <col min="4" max="4" width="60.4272727272727" customWidth="1"/>
    <col min="5" max="5" width="20.1545454545455" style="1" customWidth="1"/>
  </cols>
  <sheetData>
    <row r="1" ht="16.5" spans="1:5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</row>
    <row r="2" ht="16.5" spans="1:5">
      <c r="A2" s="4" t="s">
        <v>5</v>
      </c>
      <c r="B2" s="5" t="s">
        <v>6</v>
      </c>
      <c r="C2" s="6" t="s">
        <v>7</v>
      </c>
      <c r="D2" s="7" t="s">
        <v>8</v>
      </c>
      <c r="E2" s="8"/>
    </row>
    <row r="3" ht="30.55" spans="1:5">
      <c r="A3" s="4" t="s">
        <v>9</v>
      </c>
      <c r="B3" s="5" t="s">
        <v>10</v>
      </c>
      <c r="C3" s="6" t="s">
        <v>11</v>
      </c>
      <c r="D3" s="4" t="str">
        <f>_xlfn.DISPIMG("ID_54EF34504DEF484DA9F46AAF4C4772E0",1)</f>
        <v>=DISPIMG("ID_54EF34504DEF484DA9F46AAF4C4772E0",1)</v>
      </c>
      <c r="E3" s="9" t="s">
        <v>12</v>
      </c>
    </row>
    <row r="4" ht="101.4" customHeight="1" spans="1:5">
      <c r="A4" s="4" t="s">
        <v>13</v>
      </c>
      <c r="B4" s="5" t="s">
        <v>14</v>
      </c>
      <c r="C4" s="6" t="s">
        <v>11</v>
      </c>
      <c r="D4" s="7" t="str">
        <f>_xlfn.DISPIMG("ID_B321EF6971D141DCBCB0F3C459CEE8C1",1)</f>
        <v>=DISPIMG("ID_B321EF6971D141DCBCB0F3C459CEE8C1",1)</v>
      </c>
      <c r="E4" s="9" t="s">
        <v>15</v>
      </c>
    </row>
    <row r="5" ht="22.2" spans="1:5">
      <c r="A5" s="4" t="s">
        <v>16</v>
      </c>
      <c r="B5" s="5" t="s">
        <v>17</v>
      </c>
      <c r="C5" s="6" t="s">
        <v>11</v>
      </c>
      <c r="D5" s="7" t="str">
        <f>_xlfn.DISPIMG("ID_56BA5946A1CB4849874DAE8F6883B4BC",1)</f>
        <v>=DISPIMG("ID_56BA5946A1CB4849874DAE8F6883B4BC",1)</v>
      </c>
      <c r="E5" s="9" t="s">
        <v>15</v>
      </c>
    </row>
    <row r="6" ht="133.75" spans="1:5">
      <c r="A6" s="4" t="s">
        <v>18</v>
      </c>
      <c r="B6" s="5" t="s">
        <v>19</v>
      </c>
      <c r="C6" s="6" t="s">
        <v>7</v>
      </c>
      <c r="D6" s="7" t="str">
        <f>_xlfn.DISPIMG("ID_C2C4E65AB3D94AD88314340FA8050A8C",1)</f>
        <v>=DISPIMG("ID_C2C4E65AB3D94AD88314340FA8050A8C",1)</v>
      </c>
      <c r="E6" s="8"/>
    </row>
    <row r="7" ht="47.9" spans="1:5">
      <c r="A7" s="4" t="s">
        <v>20</v>
      </c>
      <c r="B7" s="5" t="s">
        <v>21</v>
      </c>
      <c r="C7" s="10" t="s">
        <v>11</v>
      </c>
      <c r="D7" s="7" t="str">
        <f>_xlfn.DISPIMG("ID_78B533C3792A4887A970AFC1903DD212",1)</f>
        <v>=DISPIMG("ID_78B533C3792A4887A970AFC1903DD212",1)</v>
      </c>
      <c r="E7" s="9" t="s">
        <v>15</v>
      </c>
    </row>
    <row r="8" ht="26.8" spans="1:5">
      <c r="A8" s="4" t="s">
        <v>22</v>
      </c>
      <c r="B8" s="5" t="s">
        <v>23</v>
      </c>
      <c r="C8" s="10" t="s">
        <v>11</v>
      </c>
      <c r="D8" s="7" t="str">
        <f>_xlfn.DISPIMG("ID_F6A6C7D7F43B418994F1031F02F56C65",1)</f>
        <v>=DISPIMG("ID_F6A6C7D7F43B418994F1031F02F56C65",1)</v>
      </c>
      <c r="E8" s="9" t="s">
        <v>24</v>
      </c>
    </row>
    <row r="9" ht="54.25" spans="1:5">
      <c r="A9" s="4" t="s">
        <v>25</v>
      </c>
      <c r="B9" s="5" t="s">
        <v>26</v>
      </c>
      <c r="C9" s="10" t="s">
        <v>11</v>
      </c>
      <c r="D9" s="7" t="str">
        <f>_xlfn.DISPIMG("ID_04564161304C41F4936770F38D62F110",1)</f>
        <v>=DISPIMG("ID_04564161304C41F4936770F38D62F110",1)</v>
      </c>
      <c r="E9" s="9" t="s">
        <v>24</v>
      </c>
    </row>
    <row r="10" ht="60.6" spans="1:5">
      <c r="A10" s="4" t="s">
        <v>27</v>
      </c>
      <c r="B10" s="5" t="s">
        <v>28</v>
      </c>
      <c r="C10" s="10" t="s">
        <v>11</v>
      </c>
      <c r="D10" s="7" t="str">
        <f>_xlfn.DISPIMG("ID_42BBF1A8C5674491A7E1DE24A0BCEE89",1)</f>
        <v>=DISPIMG("ID_42BBF1A8C5674491A7E1DE24A0BCEE89",1)</v>
      </c>
      <c r="E10" s="9" t="s">
        <v>24</v>
      </c>
    </row>
    <row r="11" ht="43.2" spans="1:5">
      <c r="A11" s="4" t="s">
        <v>29</v>
      </c>
      <c r="B11" s="5" t="s">
        <v>30</v>
      </c>
      <c r="C11" s="10" t="s">
        <v>11</v>
      </c>
      <c r="D11" s="7" t="str">
        <f>_xlfn.DISPIMG("ID_020D679EC36549E1A0E0ED2515454C3B",1)</f>
        <v>=DISPIMG("ID_020D679EC36549E1A0E0ED2515454C3B",1)</v>
      </c>
      <c r="E11" s="9" t="s">
        <v>15</v>
      </c>
    </row>
    <row r="12" ht="49.1" spans="1:5">
      <c r="A12" s="4" t="s">
        <v>31</v>
      </c>
      <c r="B12" s="5" t="s">
        <v>32</v>
      </c>
      <c r="C12" s="10" t="s">
        <v>11</v>
      </c>
      <c r="D12" s="7" t="str">
        <f>_xlfn.DISPIMG("ID_25B60EF6FD9F4990836F333B2D525738",1)</f>
        <v>=DISPIMG("ID_25B60EF6FD9F4990836F333B2D525738",1)</v>
      </c>
      <c r="E12" s="9" t="s">
        <v>24</v>
      </c>
    </row>
    <row r="13" ht="66.05" spans="1:5">
      <c r="A13" s="4" t="s">
        <v>33</v>
      </c>
      <c r="B13" s="5" t="s">
        <v>34</v>
      </c>
      <c r="C13" s="10" t="s">
        <v>11</v>
      </c>
      <c r="D13" s="7" t="str">
        <f>_xlfn.DISPIMG("ID_E1C669BE121740229ED4734392EDC5FB",1)</f>
        <v>=DISPIMG("ID_E1C669BE121740229ED4734392EDC5FB",1)</v>
      </c>
      <c r="E13" s="9" t="s">
        <v>24</v>
      </c>
    </row>
    <row r="14" ht="16.5" spans="1:5">
      <c r="A14" s="4" t="s">
        <v>35</v>
      </c>
      <c r="B14" s="5" t="s">
        <v>36</v>
      </c>
      <c r="C14" s="10" t="s">
        <v>11</v>
      </c>
      <c r="D14" s="7" t="s">
        <v>37</v>
      </c>
      <c r="E14" s="8"/>
    </row>
    <row r="15" ht="107.35" spans="1:5">
      <c r="A15" s="4" t="s">
        <v>38</v>
      </c>
      <c r="B15" s="5" t="s">
        <v>39</v>
      </c>
      <c r="C15" s="10" t="s">
        <v>11</v>
      </c>
      <c r="D15" s="7" t="str">
        <f>_xlfn.DISPIMG("ID_A97AE8F549C24E19922C7CBB2B9DA365",1)</f>
        <v>=DISPIMG("ID_A97AE8F549C24E19922C7CBB2B9DA365",1)</v>
      </c>
      <c r="E15" s="9" t="s">
        <v>40</v>
      </c>
    </row>
    <row r="16" ht="64.65" spans="1:5">
      <c r="A16" s="4" t="s">
        <v>41</v>
      </c>
      <c r="B16" s="5" t="s">
        <v>42</v>
      </c>
      <c r="C16" s="10" t="s">
        <v>11</v>
      </c>
      <c r="D16" s="7" t="str">
        <f>_xlfn.DISPIMG("ID_673D6C62828E41659C17494DEC5FE6EC",1)</f>
        <v>=DISPIMG("ID_673D6C62828E41659C17494DEC5FE6EC",1)</v>
      </c>
      <c r="E16" s="9" t="s">
        <v>15</v>
      </c>
    </row>
    <row r="17" ht="16.5" spans="1:5">
      <c r="A17" s="4" t="s">
        <v>43</v>
      </c>
      <c r="B17" s="5" t="s">
        <v>44</v>
      </c>
      <c r="C17" s="6" t="s">
        <v>7</v>
      </c>
      <c r="D17" s="7" t="s">
        <v>8</v>
      </c>
      <c r="E17" s="8"/>
    </row>
    <row r="18" ht="46.35" spans="1:5">
      <c r="A18" s="4" t="s">
        <v>45</v>
      </c>
      <c r="B18" s="5" t="s">
        <v>46</v>
      </c>
      <c r="C18" s="10" t="s">
        <v>11</v>
      </c>
      <c r="D18" s="7" t="str">
        <f>_xlfn.DISPIMG("ID_0B31F0B1630143CC9F45EEE9DE659A01",1)</f>
        <v>=DISPIMG("ID_0B31F0B1630143CC9F45EEE9DE659A01",1)</v>
      </c>
      <c r="E18" s="9" t="s">
        <v>15</v>
      </c>
    </row>
    <row r="19" ht="87.25" spans="1:5">
      <c r="A19" s="4" t="s">
        <v>47</v>
      </c>
      <c r="B19" s="5" t="s">
        <v>48</v>
      </c>
      <c r="C19" s="10" t="s">
        <v>11</v>
      </c>
      <c r="D19" s="7" t="str">
        <f>_xlfn.DISPIMG("ID_91BED2216E854C57AAD155A864D2A63B",1)</f>
        <v>=DISPIMG("ID_91BED2216E854C57AAD155A864D2A63B",1)</v>
      </c>
      <c r="E19" s="9" t="s">
        <v>15</v>
      </c>
    </row>
    <row r="20" ht="49.95" spans="1:5">
      <c r="A20" s="4" t="s">
        <v>49</v>
      </c>
      <c r="B20" s="5" t="s">
        <v>50</v>
      </c>
      <c r="C20" s="10" t="s">
        <v>11</v>
      </c>
      <c r="D20" s="7" t="str">
        <f>_xlfn.DISPIMG("ID_D4C0B0ED920B48E09ABC68B32F42F3C4",1)</f>
        <v>=DISPIMG("ID_D4C0B0ED920B48E09ABC68B32F42F3C4",1)</v>
      </c>
      <c r="E20" s="9" t="s">
        <v>15</v>
      </c>
    </row>
    <row r="21" ht="49.9" spans="1:5">
      <c r="A21" s="4" t="s">
        <v>51</v>
      </c>
      <c r="B21" s="5" t="s">
        <v>52</v>
      </c>
      <c r="C21" s="10" t="s">
        <v>11</v>
      </c>
      <c r="D21" s="7" t="str">
        <f>_xlfn.DISPIMG("ID_6F054215C1934121AD43525E71FA8C60",1)</f>
        <v>=DISPIMG("ID_6F054215C1934121AD43525E71FA8C60",1)</v>
      </c>
      <c r="E21" s="9" t="s">
        <v>15</v>
      </c>
    </row>
    <row r="22" ht="38.4" spans="1:5">
      <c r="A22" s="4" t="s">
        <v>53</v>
      </c>
      <c r="B22" s="5" t="s">
        <v>54</v>
      </c>
      <c r="C22" s="10" t="s">
        <v>11</v>
      </c>
      <c r="D22" s="11" t="str">
        <f>_xlfn.DISPIMG("ID_BEE73686F46A40608737A7F690ACC240",1)</f>
        <v>=DISPIMG("ID_BEE73686F46A40608737A7F690ACC240",1)</v>
      </c>
      <c r="E22" s="9" t="s">
        <v>24</v>
      </c>
    </row>
    <row r="23" ht="34.75" customHeight="1" spans="1:5">
      <c r="A23" s="4" t="s">
        <v>55</v>
      </c>
      <c r="B23" s="5" t="s">
        <v>56</v>
      </c>
      <c r="C23" s="6" t="s">
        <v>7</v>
      </c>
      <c r="D23" s="12" t="s">
        <v>57</v>
      </c>
      <c r="E23" s="8"/>
    </row>
    <row r="24" spans="1:5">
      <c r="A24" s="13" t="s">
        <v>58</v>
      </c>
      <c r="B24" s="14" t="s">
        <v>59</v>
      </c>
      <c r="C24" s="10" t="s">
        <v>11</v>
      </c>
      <c r="D24" s="15" t="s">
        <v>60</v>
      </c>
      <c r="E24" s="9" t="s">
        <v>61</v>
      </c>
    </row>
    <row r="25" spans="1:5">
      <c r="A25" s="13" t="s">
        <v>62</v>
      </c>
      <c r="B25" s="14" t="s">
        <v>63</v>
      </c>
      <c r="C25" s="10" t="s">
        <v>11</v>
      </c>
      <c r="D25" s="15" t="s">
        <v>60</v>
      </c>
      <c r="E25" s="9" t="s">
        <v>61</v>
      </c>
    </row>
    <row r="26" spans="1:5">
      <c r="A26" s="13" t="s">
        <v>64</v>
      </c>
      <c r="B26" s="14" t="s">
        <v>65</v>
      </c>
      <c r="C26" s="10" t="s">
        <v>11</v>
      </c>
      <c r="D26" s="15" t="s">
        <v>60</v>
      </c>
      <c r="E26" s="9" t="s">
        <v>66</v>
      </c>
    </row>
    <row r="27" spans="1:5">
      <c r="A27" s="13" t="s">
        <v>67</v>
      </c>
      <c r="B27" s="14" t="s">
        <v>68</v>
      </c>
      <c r="C27" s="10" t="s">
        <v>11</v>
      </c>
      <c r="D27" s="15" t="s">
        <v>60</v>
      </c>
      <c r="E27" s="9" t="s">
        <v>69</v>
      </c>
    </row>
    <row r="28" spans="1:5">
      <c r="A28" s="13" t="s">
        <v>70</v>
      </c>
      <c r="B28" s="14" t="s">
        <v>71</v>
      </c>
      <c r="C28" s="10" t="s">
        <v>11</v>
      </c>
      <c r="D28" s="15" t="s">
        <v>60</v>
      </c>
      <c r="E28" s="9" t="s">
        <v>69</v>
      </c>
    </row>
    <row r="29" spans="1:5">
      <c r="A29" s="13" t="s">
        <v>72</v>
      </c>
      <c r="B29" s="14" t="s">
        <v>73</v>
      </c>
      <c r="C29" s="10" t="s">
        <v>11</v>
      </c>
      <c r="D29" s="15" t="s">
        <v>60</v>
      </c>
      <c r="E29" s="9" t="s">
        <v>61</v>
      </c>
    </row>
    <row r="30" spans="1:5">
      <c r="A30" s="13" t="s">
        <v>74</v>
      </c>
      <c r="B30" s="14" t="s">
        <v>71</v>
      </c>
      <c r="C30" s="10" t="s">
        <v>11</v>
      </c>
      <c r="D30" s="15" t="s">
        <v>60</v>
      </c>
      <c r="E30" s="9" t="s">
        <v>69</v>
      </c>
    </row>
    <row r="31" spans="1:5">
      <c r="A31" s="13" t="s">
        <v>75</v>
      </c>
      <c r="B31" s="16" t="s">
        <v>76</v>
      </c>
      <c r="C31" s="6" t="s">
        <v>7</v>
      </c>
      <c r="D31" s="9" t="s">
        <v>77</v>
      </c>
      <c r="E31" s="9" t="s">
        <v>77</v>
      </c>
    </row>
    <row r="32" ht="46.6" spans="1:5">
      <c r="A32" s="13" t="s">
        <v>78</v>
      </c>
      <c r="B32" s="16" t="s">
        <v>79</v>
      </c>
      <c r="C32" s="10" t="s">
        <v>11</v>
      </c>
      <c r="D32" s="4" t="str">
        <f>_xlfn.DISPIMG("ID_FBAE09BB35EA4F529ED993398343C64D",1)</f>
        <v>=DISPIMG("ID_FBAE09BB35EA4F529ED993398343C64D",1)</v>
      </c>
      <c r="E32" s="9" t="s">
        <v>24</v>
      </c>
    </row>
    <row r="33" spans="1:5">
      <c r="A33" s="13" t="s">
        <v>80</v>
      </c>
      <c r="B33" s="16" t="s">
        <v>81</v>
      </c>
      <c r="C33" s="6" t="s">
        <v>7</v>
      </c>
      <c r="D33" s="4"/>
      <c r="E33" s="8"/>
    </row>
    <row r="34" ht="63.25" spans="1:5">
      <c r="A34" s="13" t="s">
        <v>82</v>
      </c>
      <c r="B34" s="16" t="s">
        <v>83</v>
      </c>
      <c r="C34" s="10" t="s">
        <v>11</v>
      </c>
      <c r="D34" s="4" t="str">
        <f>_xlfn.DISPIMG("ID_FCAE6D985FD1402EB357995F5B1A45C6",1)</f>
        <v>=DISPIMG("ID_FCAE6D985FD1402EB357995F5B1A45C6",1)</v>
      </c>
      <c r="E34" s="9" t="s">
        <v>24</v>
      </c>
    </row>
    <row r="35" spans="1:5">
      <c r="A35" s="13" t="s">
        <v>84</v>
      </c>
      <c r="B35" s="16" t="s">
        <v>85</v>
      </c>
      <c r="C35" s="10" t="s">
        <v>11</v>
      </c>
      <c r="D35" s="4"/>
      <c r="E35" s="9" t="s">
        <v>12</v>
      </c>
    </row>
    <row r="36" ht="66.95" spans="1:5">
      <c r="A36" s="13" t="s">
        <v>86</v>
      </c>
      <c r="B36" s="16" t="s">
        <v>87</v>
      </c>
      <c r="C36" s="10" t="s">
        <v>11</v>
      </c>
      <c r="D36" s="4" t="str">
        <f>_xlfn.DISPIMG("ID_214F502DC74E4BBA9D68AF47FF9C6130",1)</f>
        <v>=DISPIMG("ID_214F502DC74E4BBA9D68AF47FF9C6130",1)</v>
      </c>
      <c r="E36" s="9" t="s">
        <v>24</v>
      </c>
    </row>
    <row r="37" spans="1:5">
      <c r="A37" s="13" t="s">
        <v>88</v>
      </c>
      <c r="B37" s="16" t="s">
        <v>89</v>
      </c>
      <c r="C37" s="6" t="s">
        <v>7</v>
      </c>
      <c r="D37" s="4"/>
      <c r="E37" s="8"/>
    </row>
    <row r="38" ht="119.35" spans="1:5">
      <c r="A38" s="13" t="s">
        <v>90</v>
      </c>
      <c r="B38" s="16" t="s">
        <v>91</v>
      </c>
      <c r="C38" s="9" t="s">
        <v>11</v>
      </c>
      <c r="D38" s="4" t="str">
        <f>_xlfn.DISPIMG("ID_DCB329506399456C85600CFB650F80CA",1)</f>
        <v>=DISPIMG("ID_DCB329506399456C85600CFB650F80CA",1)</v>
      </c>
      <c r="E38" s="9" t="s">
        <v>24</v>
      </c>
    </row>
    <row r="39" spans="1:5">
      <c r="A39" s="13" t="s">
        <v>92</v>
      </c>
      <c r="B39" s="16" t="s">
        <v>93</v>
      </c>
      <c r="C39" s="9" t="s">
        <v>7</v>
      </c>
      <c r="D39" s="4"/>
      <c r="E39" s="8"/>
    </row>
    <row r="40" spans="1:5">
      <c r="A40" s="13" t="s">
        <v>94</v>
      </c>
      <c r="B40" s="16" t="s">
        <v>95</v>
      </c>
      <c r="C40" s="9" t="s">
        <v>7</v>
      </c>
      <c r="D40" s="4"/>
      <c r="E40" s="8"/>
    </row>
    <row r="41" spans="1:5">
      <c r="A41" s="13" t="s">
        <v>96</v>
      </c>
      <c r="B41" s="16" t="s">
        <v>97</v>
      </c>
      <c r="C41" s="9" t="s">
        <v>7</v>
      </c>
      <c r="D41" s="4"/>
      <c r="E41" s="8"/>
    </row>
    <row r="42" spans="1:5">
      <c r="A42" s="13" t="s">
        <v>96</v>
      </c>
      <c r="B42" s="16" t="s">
        <v>97</v>
      </c>
      <c r="C42" s="9" t="s">
        <v>7</v>
      </c>
      <c r="D42" s="4"/>
      <c r="E42" s="8"/>
    </row>
    <row r="43" spans="1:5">
      <c r="A43" s="4" t="s">
        <v>98</v>
      </c>
      <c r="B43" s="17" t="s">
        <v>99</v>
      </c>
      <c r="C43" s="9" t="s">
        <v>11</v>
      </c>
      <c r="D43" s="12" t="s">
        <v>100</v>
      </c>
      <c r="E43" s="9" t="s">
        <v>61</v>
      </c>
    </row>
    <row r="44" spans="1:5">
      <c r="A44" s="4" t="s">
        <v>101</v>
      </c>
      <c r="B44" s="17" t="s">
        <v>102</v>
      </c>
      <c r="C44" s="9" t="s">
        <v>11</v>
      </c>
      <c r="D44" s="12" t="s">
        <v>100</v>
      </c>
      <c r="E44" s="9" t="s">
        <v>61</v>
      </c>
    </row>
    <row r="45" spans="1:5">
      <c r="A45" s="4" t="s">
        <v>103</v>
      </c>
      <c r="B45" s="17" t="s">
        <v>104</v>
      </c>
      <c r="C45" s="9" t="s">
        <v>11</v>
      </c>
      <c r="D45" s="12" t="s">
        <v>100</v>
      </c>
      <c r="E45" s="9" t="s">
        <v>69</v>
      </c>
    </row>
    <row r="46" spans="1:5">
      <c r="A46" s="4" t="s">
        <v>105</v>
      </c>
      <c r="B46" s="17" t="s">
        <v>106</v>
      </c>
      <c r="C46" s="9" t="s">
        <v>11</v>
      </c>
      <c r="D46" s="12" t="s">
        <v>100</v>
      </c>
      <c r="E46" s="9" t="s">
        <v>61</v>
      </c>
    </row>
    <row r="47" spans="1:5">
      <c r="A47" s="4" t="s">
        <v>107</v>
      </c>
      <c r="B47" s="16" t="s">
        <v>108</v>
      </c>
      <c r="C47" s="9" t="s">
        <v>7</v>
      </c>
      <c r="D47" s="12"/>
      <c r="E47" s="8"/>
    </row>
    <row r="48" ht="53.45" spans="1:5">
      <c r="A48" s="4" t="s">
        <v>109</v>
      </c>
      <c r="B48" s="16" t="s">
        <v>110</v>
      </c>
      <c r="C48" s="9" t="s">
        <v>11</v>
      </c>
      <c r="D48" s="4" t="str">
        <f>_xlfn.DISPIMG("ID_B0420CC608304F30911909BA4181A2B6",1)</f>
        <v>=DISPIMG("ID_B0420CC608304F30911909BA4181A2B6",1)</v>
      </c>
      <c r="E48" s="9" t="s">
        <v>111</v>
      </c>
    </row>
    <row r="49" spans="1:5">
      <c r="A49" s="4" t="s">
        <v>112</v>
      </c>
      <c r="B49" s="16" t="s">
        <v>113</v>
      </c>
      <c r="C49" s="9" t="s">
        <v>7</v>
      </c>
      <c r="E49" s="8"/>
    </row>
    <row r="50" ht="61.95" spans="1:5">
      <c r="A50" s="4" t="s">
        <v>114</v>
      </c>
      <c r="B50" s="16" t="s">
        <v>115</v>
      </c>
      <c r="C50" s="8" t="s">
        <v>11</v>
      </c>
      <c r="D50" s="4" t="str">
        <f>_xlfn.DISPIMG("ID_FBC0B609DCAB4603B5C43FB83E46C564",1)</f>
        <v>=DISPIMG("ID_FBC0B609DCAB4603B5C43FB83E46C564",1)</v>
      </c>
      <c r="E50" s="8"/>
    </row>
    <row r="51" spans="1:5">
      <c r="A51" s="4" t="s">
        <v>116</v>
      </c>
      <c r="B51" s="16" t="s">
        <v>117</v>
      </c>
      <c r="C51" s="9" t="s">
        <v>7</v>
      </c>
      <c r="D51" s="4"/>
      <c r="E51" s="8"/>
    </row>
    <row r="52" ht="64.45" spans="1:5">
      <c r="A52" s="4" t="s">
        <v>118</v>
      </c>
      <c r="B52" s="16" t="s">
        <v>119</v>
      </c>
      <c r="C52" s="8" t="s">
        <v>11</v>
      </c>
      <c r="D52" s="4" t="str">
        <f>_xlfn.DISPIMG("ID_06D85376F48048AE97BDCDAD0039BDB6",1)</f>
        <v>=DISPIMG("ID_06D85376F48048AE97BDCDAD0039BDB6",1)</v>
      </c>
      <c r="E52" s="9" t="s">
        <v>15</v>
      </c>
    </row>
    <row r="53" spans="1:5">
      <c r="A53" s="4" t="s">
        <v>120</v>
      </c>
      <c r="B53" s="16" t="s">
        <v>121</v>
      </c>
      <c r="C53" s="9" t="s">
        <v>7</v>
      </c>
      <c r="D53" s="4"/>
      <c r="E53" s="8"/>
    </row>
    <row r="54" spans="1:5">
      <c r="A54" s="13" t="s">
        <v>122</v>
      </c>
      <c r="B54" s="16" t="s">
        <v>123</v>
      </c>
      <c r="C54" s="8" t="s">
        <v>11</v>
      </c>
      <c r="D54" s="4" t="s">
        <v>124</v>
      </c>
      <c r="E54" s="9" t="s">
        <v>61</v>
      </c>
    </row>
    <row r="55" spans="1:5">
      <c r="A55" s="13" t="s">
        <v>125</v>
      </c>
      <c r="B55" s="12" t="s">
        <v>126</v>
      </c>
      <c r="C55" s="8" t="s">
        <v>11</v>
      </c>
      <c r="D55" s="4" t="s">
        <v>124</v>
      </c>
      <c r="E55" s="9" t="s">
        <v>127</v>
      </c>
    </row>
    <row r="56" spans="1:5">
      <c r="A56" s="13" t="s">
        <v>128</v>
      </c>
      <c r="B56" s="16" t="s">
        <v>129</v>
      </c>
      <c r="C56" s="8" t="s">
        <v>11</v>
      </c>
      <c r="D56" s="18" t="s">
        <v>124</v>
      </c>
      <c r="E56" s="9" t="s">
        <v>61</v>
      </c>
    </row>
    <row r="57" spans="1:5">
      <c r="A57" s="13" t="s">
        <v>130</v>
      </c>
      <c r="B57" s="13"/>
      <c r="C57" s="8" t="s">
        <v>11</v>
      </c>
      <c r="D57" s="4" t="s">
        <v>131</v>
      </c>
      <c r="E57" s="9" t="s">
        <v>127</v>
      </c>
    </row>
    <row r="58" spans="1:5">
      <c r="A58" s="13" t="s">
        <v>132</v>
      </c>
      <c r="B58" s="16" t="s">
        <v>133</v>
      </c>
      <c r="C58" s="8" t="s">
        <v>11</v>
      </c>
      <c r="D58" s="18" t="s">
        <v>124</v>
      </c>
      <c r="E58" s="9" t="s">
        <v>61</v>
      </c>
    </row>
    <row r="59" spans="1:5">
      <c r="A59" s="13" t="s">
        <v>134</v>
      </c>
      <c r="B59" s="16" t="s">
        <v>135</v>
      </c>
      <c r="C59" s="8" t="s">
        <v>11</v>
      </c>
      <c r="D59" s="18" t="s">
        <v>124</v>
      </c>
      <c r="E59" s="9" t="s">
        <v>61</v>
      </c>
    </row>
    <row r="60" spans="1:5">
      <c r="A60" s="13" t="s">
        <v>136</v>
      </c>
      <c r="B60" s="16" t="s">
        <v>137</v>
      </c>
      <c r="C60" s="8" t="s">
        <v>11</v>
      </c>
      <c r="D60" s="18" t="s">
        <v>124</v>
      </c>
      <c r="E60" s="9" t="s">
        <v>138</v>
      </c>
    </row>
    <row r="61" spans="1:5">
      <c r="A61" s="13" t="s">
        <v>139</v>
      </c>
      <c r="B61" s="16" t="s">
        <v>140</v>
      </c>
      <c r="C61" s="9" t="s">
        <v>7</v>
      </c>
      <c r="D61" s="4"/>
      <c r="E61" s="8"/>
    </row>
    <row r="62" spans="1:5">
      <c r="A62" s="13" t="s">
        <v>141</v>
      </c>
      <c r="B62" s="16" t="s">
        <v>142</v>
      </c>
      <c r="C62" s="9" t="s">
        <v>7</v>
      </c>
      <c r="D62" s="4"/>
      <c r="E62" s="8"/>
    </row>
    <row r="63" spans="1:5">
      <c r="A63" s="13" t="s">
        <v>143</v>
      </c>
      <c r="B63" s="16" t="s">
        <v>144</v>
      </c>
      <c r="C63" s="9" t="s">
        <v>7</v>
      </c>
      <c r="D63" s="4"/>
      <c r="E63" s="8"/>
    </row>
    <row r="64" spans="1:5">
      <c r="A64" s="13" t="s">
        <v>145</v>
      </c>
      <c r="B64" s="16" t="s">
        <v>146</v>
      </c>
      <c r="C64" s="9" t="s">
        <v>7</v>
      </c>
      <c r="D64" s="4"/>
      <c r="E64" s="8"/>
    </row>
    <row r="65" spans="1:5">
      <c r="A65" s="13" t="s">
        <v>147</v>
      </c>
      <c r="B65" s="16" t="s">
        <v>148</v>
      </c>
      <c r="C65" s="9" t="s">
        <v>7</v>
      </c>
      <c r="D65" s="4"/>
      <c r="E65" s="8"/>
    </row>
    <row r="66" ht="105.5" spans="1:5">
      <c r="A66" s="13" t="s">
        <v>149</v>
      </c>
      <c r="B66" s="16" t="s">
        <v>150</v>
      </c>
      <c r="C66" s="8" t="s">
        <v>11</v>
      </c>
      <c r="D66" s="4" t="str">
        <f>_xlfn.DISPIMG("ID_4A4258D64C2C49458DF16DD15C1967A0",1)</f>
        <v>=DISPIMG("ID_4A4258D64C2C49458DF16DD15C1967A0",1)</v>
      </c>
      <c r="E66" s="9" t="s">
        <v>151</v>
      </c>
    </row>
    <row r="67" spans="1:5">
      <c r="A67" s="13" t="s">
        <v>152</v>
      </c>
      <c r="B67" s="16" t="s">
        <v>153</v>
      </c>
      <c r="C67" s="9" t="s">
        <v>7</v>
      </c>
      <c r="D67" s="4"/>
      <c r="E67" s="8"/>
    </row>
    <row r="68" spans="1:5">
      <c r="A68" s="13" t="s">
        <v>154</v>
      </c>
      <c r="B68" s="16" t="s">
        <v>155</v>
      </c>
      <c r="C68" s="9" t="s">
        <v>7</v>
      </c>
      <c r="D68" s="4"/>
      <c r="E68" s="8"/>
    </row>
    <row r="69" spans="1:5">
      <c r="A69" s="13" t="s">
        <v>156</v>
      </c>
      <c r="B69" s="16" t="s">
        <v>157</v>
      </c>
      <c r="C69" s="9" t="s">
        <v>7</v>
      </c>
      <c r="D69" s="4"/>
      <c r="E69" s="8"/>
    </row>
    <row r="70" ht="143.6" spans="1:5">
      <c r="A70" s="13" t="s">
        <v>158</v>
      </c>
      <c r="B70" s="16" t="s">
        <v>159</v>
      </c>
      <c r="C70" s="8" t="s">
        <v>11</v>
      </c>
      <c r="D70" s="4" t="str">
        <f>_xlfn.DISPIMG("ID_AC388835DC134E3DAFED7E1A9C8BAB7F",1)</f>
        <v>=DISPIMG("ID_AC388835DC134E3DAFED7E1A9C8BAB7F",1)</v>
      </c>
      <c r="E70" s="9" t="s">
        <v>24</v>
      </c>
    </row>
    <row r="71" spans="1:5">
      <c r="A71" s="13" t="s">
        <v>160</v>
      </c>
      <c r="B71" s="16" t="s">
        <v>161</v>
      </c>
      <c r="C71" s="9" t="s">
        <v>7</v>
      </c>
      <c r="D71" s="4"/>
      <c r="E71" s="8"/>
    </row>
    <row r="72" spans="1:5">
      <c r="A72" s="13" t="s">
        <v>162</v>
      </c>
      <c r="B72" s="16" t="s">
        <v>163</v>
      </c>
      <c r="C72" s="9" t="s">
        <v>7</v>
      </c>
      <c r="D72" s="4"/>
      <c r="E72" s="8"/>
    </row>
    <row r="73" spans="1:5">
      <c r="A73" s="13" t="s">
        <v>164</v>
      </c>
      <c r="B73" s="19" t="s">
        <v>165</v>
      </c>
      <c r="C73" s="9" t="s">
        <v>7</v>
      </c>
      <c r="D73" s="4"/>
      <c r="E73" s="8"/>
    </row>
    <row r="74" spans="1:5">
      <c r="A74" s="13" t="s">
        <v>166</v>
      </c>
      <c r="B74" s="19" t="s">
        <v>167</v>
      </c>
      <c r="C74" s="9" t="s">
        <v>7</v>
      </c>
      <c r="D74" s="4"/>
      <c r="E74" s="8"/>
    </row>
    <row r="75" spans="1:5">
      <c r="A75" s="13" t="s">
        <v>168</v>
      </c>
      <c r="B75" s="19" t="s">
        <v>169</v>
      </c>
      <c r="C75" s="9" t="s">
        <v>7</v>
      </c>
      <c r="D75" s="4"/>
      <c r="E75" s="8"/>
    </row>
    <row r="76" spans="1:5">
      <c r="A76" s="13" t="s">
        <v>170</v>
      </c>
      <c r="B76" s="19" t="s">
        <v>171</v>
      </c>
      <c r="C76" s="9" t="s">
        <v>7</v>
      </c>
      <c r="D76" s="4"/>
      <c r="E76" s="8"/>
    </row>
    <row r="77" spans="1:5">
      <c r="A77" s="13" t="s">
        <v>172</v>
      </c>
      <c r="B77" s="19" t="s">
        <v>173</v>
      </c>
      <c r="C77" s="9" t="s">
        <v>7</v>
      </c>
      <c r="D77" s="4"/>
      <c r="E77" s="8"/>
    </row>
    <row r="78" spans="1:5">
      <c r="A78" s="13" t="s">
        <v>174</v>
      </c>
      <c r="B78" s="19" t="s">
        <v>175</v>
      </c>
      <c r="C78" s="9" t="s">
        <v>7</v>
      </c>
      <c r="D78" s="4"/>
      <c r="E78" s="8"/>
    </row>
    <row r="79" spans="1:5">
      <c r="A79" s="13" t="s">
        <v>176</v>
      </c>
      <c r="B79" s="19" t="s">
        <v>177</v>
      </c>
      <c r="C79" s="9" t="s">
        <v>7</v>
      </c>
      <c r="D79" s="4"/>
      <c r="E79" s="8"/>
    </row>
    <row r="80" spans="1:5">
      <c r="A80" s="13" t="s">
        <v>178</v>
      </c>
      <c r="B80" s="19" t="s">
        <v>179</v>
      </c>
      <c r="C80" s="9" t="s">
        <v>7</v>
      </c>
      <c r="D80" s="4"/>
      <c r="E80" s="8"/>
    </row>
    <row r="81" spans="1:5">
      <c r="A81" s="13" t="s">
        <v>180</v>
      </c>
      <c r="B81" s="19" t="s">
        <v>181</v>
      </c>
      <c r="C81" s="9" t="s">
        <v>7</v>
      </c>
      <c r="D81" s="4"/>
      <c r="E81" s="8"/>
    </row>
    <row r="82" spans="1:5">
      <c r="A82" s="13" t="s">
        <v>182</v>
      </c>
      <c r="B82" s="19" t="s">
        <v>183</v>
      </c>
      <c r="C82" s="9" t="s">
        <v>7</v>
      </c>
      <c r="D82" s="4"/>
      <c r="E82" s="8"/>
    </row>
    <row r="83" ht="131.4" spans="1:5">
      <c r="A83" s="13" t="s">
        <v>184</v>
      </c>
      <c r="B83" s="19" t="s">
        <v>185</v>
      </c>
      <c r="C83" s="9" t="s">
        <v>11</v>
      </c>
      <c r="D83" s="4" t="str">
        <f>_xlfn.DISPIMG("ID_7AD6815634644DE2AE6E7C98EBBEA94C",1)</f>
        <v>=DISPIMG("ID_7AD6815634644DE2AE6E7C98EBBEA94C",1)</v>
      </c>
      <c r="E83" s="9" t="s">
        <v>151</v>
      </c>
    </row>
    <row r="84" spans="1:5">
      <c r="A84" s="13" t="s">
        <v>186</v>
      </c>
      <c r="B84" s="19" t="s">
        <v>187</v>
      </c>
      <c r="C84" s="9" t="s">
        <v>7</v>
      </c>
      <c r="D84" s="4"/>
      <c r="E84" s="8"/>
    </row>
    <row r="85" spans="1:5">
      <c r="A85" s="13" t="s">
        <v>188</v>
      </c>
      <c r="B85" s="19" t="s">
        <v>189</v>
      </c>
      <c r="C85" s="9" t="s">
        <v>7</v>
      </c>
      <c r="D85" s="4"/>
      <c r="E85" s="8"/>
    </row>
    <row r="86" spans="1:5">
      <c r="A86" s="13" t="s">
        <v>190</v>
      </c>
      <c r="B86" s="19" t="s">
        <v>191</v>
      </c>
      <c r="C86" s="9" t="s">
        <v>7</v>
      </c>
      <c r="D86" s="4"/>
      <c r="E86" s="8"/>
    </row>
    <row r="87" spans="1:5">
      <c r="A87" s="13" t="s">
        <v>192</v>
      </c>
      <c r="B87" s="19" t="s">
        <v>193</v>
      </c>
      <c r="C87" s="8" t="s">
        <v>11</v>
      </c>
      <c r="D87" s="4"/>
      <c r="E87" s="9" t="s">
        <v>24</v>
      </c>
    </row>
    <row r="88" spans="1:5">
      <c r="A88" s="13" t="s">
        <v>194</v>
      </c>
      <c r="B88" s="19" t="s">
        <v>195</v>
      </c>
      <c r="C88" s="9" t="s">
        <v>7</v>
      </c>
      <c r="D88" s="4"/>
      <c r="E88" s="8"/>
    </row>
    <row r="89" spans="1:5">
      <c r="A89" s="13" t="s">
        <v>196</v>
      </c>
      <c r="B89" s="19" t="s">
        <v>197</v>
      </c>
      <c r="C89" s="8" t="s">
        <v>11</v>
      </c>
      <c r="D89" s="4"/>
      <c r="E89" s="9" t="s">
        <v>198</v>
      </c>
    </row>
    <row r="90" spans="1:5">
      <c r="A90" s="13" t="s">
        <v>199</v>
      </c>
      <c r="B90" s="19" t="s">
        <v>200</v>
      </c>
      <c r="C90" s="9" t="s">
        <v>7</v>
      </c>
      <c r="D90" s="4"/>
      <c r="E90" s="8"/>
    </row>
    <row r="91" spans="1:5">
      <c r="A91" s="13" t="s">
        <v>201</v>
      </c>
      <c r="B91" s="19" t="s">
        <v>202</v>
      </c>
      <c r="C91" s="9" t="s">
        <v>7</v>
      </c>
      <c r="D91" s="4"/>
      <c r="E91" s="8"/>
    </row>
    <row r="92" ht="166.2" spans="1:5">
      <c r="A92" s="13" t="s">
        <v>203</v>
      </c>
      <c r="B92" s="19" t="s">
        <v>204</v>
      </c>
      <c r="C92" s="8" t="s">
        <v>11</v>
      </c>
      <c r="D92" s="4" t="str">
        <f>_xlfn.DISPIMG("ID_2B13EC0F50564921A200B45C7DECB1C9",1)</f>
        <v>=DISPIMG("ID_2B13EC0F50564921A200B45C7DECB1C9",1)</v>
      </c>
      <c r="E92" s="9" t="s">
        <v>24</v>
      </c>
    </row>
    <row r="93" spans="1:5">
      <c r="A93" s="13" t="s">
        <v>205</v>
      </c>
      <c r="B93" s="19" t="s">
        <v>206</v>
      </c>
      <c r="C93" s="9" t="s">
        <v>7</v>
      </c>
      <c r="D93" s="4"/>
      <c r="E93" s="8"/>
    </row>
    <row r="94" ht="169.3" spans="1:5">
      <c r="A94" s="13" t="s">
        <v>207</v>
      </c>
      <c r="B94" s="19" t="s">
        <v>208</v>
      </c>
      <c r="C94" s="9" t="s">
        <v>11</v>
      </c>
      <c r="D94" s="4" t="str">
        <f>_xlfn.DISPIMG("ID_A85387E62F4647B0826BFBFD17E26850",1)</f>
        <v>=DISPIMG("ID_A85387E62F4647B0826BFBFD17E26850",1)</v>
      </c>
      <c r="E94" s="8" t="s">
        <v>24</v>
      </c>
    </row>
    <row r="95" ht="184.6" spans="1:5">
      <c r="A95" s="13" t="s">
        <v>209</v>
      </c>
      <c r="B95" s="19" t="s">
        <v>210</v>
      </c>
      <c r="C95" s="8" t="s">
        <v>11</v>
      </c>
      <c r="D95" s="4" t="str">
        <f>_xlfn.DISPIMG("ID_85EDB049814346F584BDF99B8825CFC3",1)</f>
        <v>=DISPIMG("ID_85EDB049814346F584BDF99B8825CFC3",1)</v>
      </c>
      <c r="E95" s="8" t="s">
        <v>24</v>
      </c>
    </row>
    <row r="96" spans="1:5">
      <c r="A96" s="13" t="s">
        <v>211</v>
      </c>
      <c r="B96" s="19" t="s">
        <v>212</v>
      </c>
      <c r="C96" s="9" t="s">
        <v>7</v>
      </c>
      <c r="D96" s="4"/>
      <c r="E96" s="8"/>
    </row>
    <row r="97" spans="1:5">
      <c r="A97" s="13" t="s">
        <v>213</v>
      </c>
      <c r="B97" s="19" t="s">
        <v>214</v>
      </c>
      <c r="C97" s="9" t="s">
        <v>7</v>
      </c>
      <c r="D97" s="4"/>
      <c r="E97" s="8"/>
    </row>
    <row r="98" spans="1:5">
      <c r="A98" s="13" t="s">
        <v>215</v>
      </c>
      <c r="B98" s="19" t="s">
        <v>216</v>
      </c>
      <c r="C98" s="9" t="s">
        <v>7</v>
      </c>
      <c r="D98" s="4"/>
      <c r="E98" s="9" t="s">
        <v>217</v>
      </c>
    </row>
    <row r="99" spans="1:5">
      <c r="A99" s="13" t="s">
        <v>218</v>
      </c>
      <c r="B99" s="19" t="s">
        <v>219</v>
      </c>
      <c r="C99" s="9" t="s">
        <v>7</v>
      </c>
      <c r="D99" s="4"/>
      <c r="E99" s="8"/>
    </row>
    <row r="100" spans="1:5">
      <c r="A100" s="13" t="s">
        <v>220</v>
      </c>
      <c r="B100" s="19" t="s">
        <v>221</v>
      </c>
      <c r="C100" s="9" t="s">
        <v>7</v>
      </c>
      <c r="D100" s="4"/>
      <c r="E100" s="8"/>
    </row>
    <row r="101" spans="1:5">
      <c r="A101" s="13" t="s">
        <v>222</v>
      </c>
      <c r="B101" s="19" t="s">
        <v>223</v>
      </c>
      <c r="C101" s="9" t="s">
        <v>7</v>
      </c>
      <c r="D101" s="4"/>
      <c r="E101" s="8"/>
    </row>
    <row r="102" spans="1:5">
      <c r="A102" s="13" t="s">
        <v>224</v>
      </c>
      <c r="B102" s="16" t="s">
        <v>225</v>
      </c>
      <c r="C102" s="8" t="s">
        <v>11</v>
      </c>
      <c r="D102" s="4" t="s">
        <v>226</v>
      </c>
      <c r="E102" s="9" t="s">
        <v>138</v>
      </c>
    </row>
    <row r="103" spans="1:5">
      <c r="A103" s="13" t="s">
        <v>227</v>
      </c>
      <c r="B103" s="16" t="s">
        <v>228</v>
      </c>
      <c r="C103" s="8" t="s">
        <v>11</v>
      </c>
      <c r="D103" s="4" t="s">
        <v>229</v>
      </c>
      <c r="E103" s="9" t="s">
        <v>61</v>
      </c>
    </row>
    <row r="104" spans="1:5">
      <c r="A104" s="13" t="s">
        <v>230</v>
      </c>
      <c r="B104" s="16" t="s">
        <v>231</v>
      </c>
      <c r="C104" s="8" t="s">
        <v>11</v>
      </c>
      <c r="D104" s="18" t="s">
        <v>124</v>
      </c>
      <c r="E104" s="9" t="s">
        <v>127</v>
      </c>
    </row>
    <row r="105" spans="1:5">
      <c r="A105" s="13" t="s">
        <v>232</v>
      </c>
      <c r="B105" s="12" t="s">
        <v>233</v>
      </c>
      <c r="C105" s="8" t="s">
        <v>11</v>
      </c>
      <c r="D105" s="18" t="s">
        <v>229</v>
      </c>
      <c r="E105" s="9" t="s">
        <v>127</v>
      </c>
    </row>
    <row r="106" spans="1:5">
      <c r="A106" s="13" t="s">
        <v>234</v>
      </c>
      <c r="B106" s="16" t="s">
        <v>235</v>
      </c>
      <c r="C106" s="9" t="s">
        <v>11</v>
      </c>
      <c r="D106" s="18" t="s">
        <v>229</v>
      </c>
      <c r="E106" s="9" t="s">
        <v>61</v>
      </c>
    </row>
    <row r="107" spans="1:5">
      <c r="A107" s="13" t="s">
        <v>236</v>
      </c>
      <c r="B107" s="12" t="s">
        <v>237</v>
      </c>
      <c r="C107" s="9" t="s">
        <v>11</v>
      </c>
      <c r="D107" s="18" t="s">
        <v>229</v>
      </c>
      <c r="E107" s="9" t="s">
        <v>127</v>
      </c>
    </row>
    <row r="108" ht="99.25" spans="1:5">
      <c r="A108" s="13" t="s">
        <v>238</v>
      </c>
      <c r="B108" s="16" t="s">
        <v>239</v>
      </c>
      <c r="C108" s="9" t="s">
        <v>11</v>
      </c>
      <c r="D108" s="18" t="str">
        <f>_xlfn.DISPIMG("ID_93DBC67603AE4E19BD0E940517862F14",1)</f>
        <v>=DISPIMG("ID_93DBC67603AE4E19BD0E940517862F14",1)</v>
      </c>
      <c r="E108" s="9" t="s">
        <v>24</v>
      </c>
    </row>
    <row r="109" spans="1:5">
      <c r="A109" s="13" t="s">
        <v>240</v>
      </c>
      <c r="B109" s="12" t="s">
        <v>241</v>
      </c>
      <c r="C109" s="9" t="s">
        <v>11</v>
      </c>
      <c r="D109" s="18" t="s">
        <v>229</v>
      </c>
      <c r="E109" s="9" t="s">
        <v>61</v>
      </c>
    </row>
    <row r="110" spans="1:5">
      <c r="A110" s="13" t="s">
        <v>242</v>
      </c>
      <c r="B110" s="12" t="s">
        <v>243</v>
      </c>
      <c r="C110" s="9" t="s">
        <v>11</v>
      </c>
      <c r="D110" s="18" t="s">
        <v>229</v>
      </c>
      <c r="E110" s="9" t="s">
        <v>61</v>
      </c>
    </row>
    <row r="111" spans="1:5">
      <c r="A111" s="13" t="s">
        <v>244</v>
      </c>
      <c r="B111" s="16" t="s">
        <v>245</v>
      </c>
      <c r="C111" s="9" t="s">
        <v>11</v>
      </c>
      <c r="D111" s="18"/>
      <c r="E111" s="9" t="s">
        <v>246</v>
      </c>
    </row>
    <row r="112" spans="1:5">
      <c r="A112" s="13" t="s">
        <v>247</v>
      </c>
      <c r="B112" s="12" t="s">
        <v>248</v>
      </c>
      <c r="C112" s="9" t="s">
        <v>11</v>
      </c>
      <c r="D112" s="18" t="s">
        <v>229</v>
      </c>
      <c r="E112" s="9" t="s">
        <v>61</v>
      </c>
    </row>
    <row r="113" spans="1:5">
      <c r="A113" s="13" t="s">
        <v>249</v>
      </c>
      <c r="B113" s="12" t="s">
        <v>250</v>
      </c>
      <c r="C113" s="9" t="s">
        <v>11</v>
      </c>
      <c r="D113" s="18" t="s">
        <v>229</v>
      </c>
      <c r="E113" s="9" t="s">
        <v>127</v>
      </c>
    </row>
    <row r="114" spans="1:5">
      <c r="A114" s="13" t="s">
        <v>251</v>
      </c>
      <c r="B114" s="12" t="s">
        <v>252</v>
      </c>
      <c r="C114" s="9" t="s">
        <v>11</v>
      </c>
      <c r="D114" s="18" t="s">
        <v>229</v>
      </c>
      <c r="E114" s="9" t="s">
        <v>61</v>
      </c>
    </row>
    <row r="115" spans="1:5">
      <c r="A115" s="13" t="s">
        <v>253</v>
      </c>
      <c r="B115" s="16" t="s">
        <v>254</v>
      </c>
      <c r="C115" s="9" t="s">
        <v>11</v>
      </c>
      <c r="D115" s="18" t="s">
        <v>229</v>
      </c>
      <c r="E115" s="9" t="s">
        <v>255</v>
      </c>
    </row>
    <row r="116" ht="81.85" spans="1:5">
      <c r="A116" s="13" t="s">
        <v>256</v>
      </c>
      <c r="B116" s="16" t="s">
        <v>257</v>
      </c>
      <c r="C116" s="9" t="s">
        <v>11</v>
      </c>
      <c r="D116" s="4" t="str">
        <f>_xlfn.DISPIMG("ID_7BECAC1882594F318594BA244D8BBC47",1)</f>
        <v>=DISPIMG("ID_7BECAC1882594F318594BA244D8BBC47",1)</v>
      </c>
      <c r="E116" s="9" t="s">
        <v>24</v>
      </c>
    </row>
    <row r="117" ht="156.55" spans="1:5">
      <c r="A117" s="13" t="s">
        <v>258</v>
      </c>
      <c r="B117" s="16" t="s">
        <v>259</v>
      </c>
      <c r="C117" s="9" t="s">
        <v>11</v>
      </c>
      <c r="D117" s="4" t="str">
        <f>_xlfn.DISPIMG("ID_A7D6AF7B05EE46089E10DCAEDD7E4939",1)</f>
        <v>=DISPIMG("ID_A7D6AF7B05EE46089E10DCAEDD7E4939",1)</v>
      </c>
      <c r="E117" s="9" t="s">
        <v>260</v>
      </c>
    </row>
    <row r="118" spans="1:5">
      <c r="A118" s="13" t="s">
        <v>261</v>
      </c>
      <c r="B118" s="16" t="s">
        <v>262</v>
      </c>
      <c r="C118" s="9" t="s">
        <v>11</v>
      </c>
      <c r="D118" s="4"/>
      <c r="E118" s="9" t="s">
        <v>246</v>
      </c>
    </row>
    <row r="119" ht="92.45" spans="1:5">
      <c r="A119" s="13" t="s">
        <v>263</v>
      </c>
      <c r="B119" s="16" t="s">
        <v>264</v>
      </c>
      <c r="C119" s="9" t="s">
        <v>11</v>
      </c>
      <c r="D119" s="4" t="str">
        <f>_xlfn.DISPIMG("ID_A9E64D5E90914F6EA20D27DE3EDF88CF",1)</f>
        <v>=DISPIMG("ID_A9E64D5E90914F6EA20D27DE3EDF88CF",1)</v>
      </c>
      <c r="E119" s="9" t="s">
        <v>24</v>
      </c>
    </row>
    <row r="120" spans="1:5">
      <c r="A120" s="13" t="s">
        <v>265</v>
      </c>
      <c r="B120" s="16" t="s">
        <v>266</v>
      </c>
      <c r="C120" s="9" t="s">
        <v>7</v>
      </c>
      <c r="D120" s="4"/>
      <c r="E120" s="8"/>
    </row>
    <row r="121" spans="1:5">
      <c r="A121" s="13" t="s">
        <v>267</v>
      </c>
      <c r="B121" s="16" t="s">
        <v>268</v>
      </c>
      <c r="C121" s="9" t="s">
        <v>7</v>
      </c>
      <c r="D121" s="4"/>
      <c r="E121" s="8"/>
    </row>
    <row r="122" spans="1:5">
      <c r="A122" s="13" t="s">
        <v>269</v>
      </c>
      <c r="B122" s="16" t="s">
        <v>270</v>
      </c>
      <c r="C122" s="9" t="s">
        <v>11</v>
      </c>
      <c r="D122" s="4"/>
      <c r="E122" s="8"/>
    </row>
    <row r="123" spans="1:5">
      <c r="A123" s="13" t="s">
        <v>271</v>
      </c>
      <c r="B123" s="16" t="s">
        <v>272</v>
      </c>
      <c r="C123" s="9" t="s">
        <v>7</v>
      </c>
      <c r="D123" s="4"/>
      <c r="E123" s="8"/>
    </row>
    <row r="124" ht="154.95" spans="1:5">
      <c r="A124" s="13" t="s">
        <v>273</v>
      </c>
      <c r="B124" s="16" t="s">
        <v>274</v>
      </c>
      <c r="C124" s="9" t="s">
        <v>11</v>
      </c>
      <c r="D124" s="4" t="str">
        <f>_xlfn.DISPIMG("ID_83D1F75810254063899FD38F8C412C3F",1)</f>
        <v>=DISPIMG("ID_83D1F75810254063899FD38F8C412C3F",1)</v>
      </c>
      <c r="E124" s="9" t="s">
        <v>275</v>
      </c>
    </row>
    <row r="125" spans="1:5">
      <c r="A125" s="13" t="s">
        <v>276</v>
      </c>
      <c r="B125" s="16" t="s">
        <v>277</v>
      </c>
      <c r="C125" s="9" t="s">
        <v>11</v>
      </c>
      <c r="D125" s="4"/>
      <c r="E125" s="9" t="s">
        <v>246</v>
      </c>
    </row>
    <row r="126" ht="189.2" spans="1:5">
      <c r="A126" s="13" t="s">
        <v>278</v>
      </c>
      <c r="B126" s="16" t="s">
        <v>279</v>
      </c>
      <c r="C126" s="9" t="s">
        <v>11</v>
      </c>
      <c r="D126" s="4" t="str">
        <f>_xlfn.DISPIMG("ID_C17ECB02359F4959B12126393F420E92",1)</f>
        <v>=DISPIMG("ID_C17ECB02359F4959B12126393F420E92",1)</v>
      </c>
      <c r="E126" s="9" t="s">
        <v>24</v>
      </c>
    </row>
    <row r="127" ht="173.85" spans="1:5">
      <c r="A127" s="13" t="s">
        <v>280</v>
      </c>
      <c r="B127" s="16" t="s">
        <v>281</v>
      </c>
      <c r="C127" s="9" t="s">
        <v>11</v>
      </c>
      <c r="D127" s="4" t="str">
        <f>_xlfn.DISPIMG("ID_74030107F46648E4AC56B32DF679CE5A",1)</f>
        <v>=DISPIMG("ID_74030107F46648E4AC56B32DF679CE5A",1)</v>
      </c>
      <c r="E127" s="9" t="s">
        <v>24</v>
      </c>
    </row>
    <row r="128" ht="181.8" spans="1:5">
      <c r="A128" s="13" t="s">
        <v>282</v>
      </c>
      <c r="B128" s="16" t="s">
        <v>283</v>
      </c>
      <c r="C128" s="9" t="s">
        <v>11</v>
      </c>
      <c r="D128" s="4" t="str">
        <f>_xlfn.DISPIMG("ID_0866DC720BC442B390B0F746EE73A614",1)</f>
        <v>=DISPIMG("ID_0866DC720BC442B390B0F746EE73A614",1)</v>
      </c>
      <c r="E128" s="9" t="s">
        <v>24</v>
      </c>
    </row>
    <row r="129" spans="1:5">
      <c r="A129" s="13" t="s">
        <v>284</v>
      </c>
      <c r="B129" s="16" t="s">
        <v>285</v>
      </c>
      <c r="C129" s="9" t="s">
        <v>7</v>
      </c>
      <c r="D129" s="4"/>
      <c r="E129" s="8"/>
    </row>
    <row r="130" spans="1:5">
      <c r="A130" s="13" t="s">
        <v>286</v>
      </c>
      <c r="B130" s="16" t="s">
        <v>287</v>
      </c>
      <c r="C130" s="9" t="s">
        <v>7</v>
      </c>
      <c r="D130" s="4"/>
      <c r="E130" s="8"/>
    </row>
    <row r="131" spans="1:5">
      <c r="A131" s="13" t="s">
        <v>288</v>
      </c>
      <c r="B131" s="16" t="s">
        <v>289</v>
      </c>
      <c r="C131" s="9" t="s">
        <v>11</v>
      </c>
      <c r="D131" s="4"/>
      <c r="E131" s="9" t="s">
        <v>290</v>
      </c>
    </row>
    <row r="132" spans="1:5">
      <c r="A132" s="13" t="s">
        <v>291</v>
      </c>
      <c r="B132" s="16" t="s">
        <v>292</v>
      </c>
      <c r="C132" s="9" t="s">
        <v>7</v>
      </c>
      <c r="D132" s="4"/>
      <c r="E132" s="8"/>
    </row>
    <row r="133" ht="132.3" spans="1:5">
      <c r="A133" s="13" t="s">
        <v>293</v>
      </c>
      <c r="B133" s="16" t="s">
        <v>294</v>
      </c>
      <c r="C133" s="9" t="s">
        <v>11</v>
      </c>
      <c r="D133" s="4" t="str">
        <f>_xlfn.DISPIMG("ID_19ECAF5FA483469C8DEE53560CA6AB30",1)</f>
        <v>=DISPIMG("ID_19ECAF5FA483469C8DEE53560CA6AB30",1)</v>
      </c>
      <c r="E133" s="8"/>
    </row>
    <row r="134" spans="1:5">
      <c r="A134" s="13" t="s">
        <v>295</v>
      </c>
      <c r="B134" s="16" t="s">
        <v>296</v>
      </c>
      <c r="C134" s="9" t="s">
        <v>7</v>
      </c>
      <c r="D134" s="4"/>
      <c r="E134" s="9"/>
    </row>
    <row r="135" spans="1:5">
      <c r="A135" s="13" t="s">
        <v>297</v>
      </c>
      <c r="B135" s="16" t="s">
        <v>298</v>
      </c>
      <c r="C135" s="9" t="s">
        <v>7</v>
      </c>
      <c r="D135" s="4"/>
      <c r="E135" s="8"/>
    </row>
    <row r="136" spans="1:5">
      <c r="A136" s="13" t="s">
        <v>299</v>
      </c>
      <c r="B136" s="16" t="s">
        <v>300</v>
      </c>
      <c r="C136" s="9" t="s">
        <v>7</v>
      </c>
      <c r="D136" s="4"/>
      <c r="E136" s="8"/>
    </row>
    <row r="137" spans="1:5">
      <c r="A137" s="4" t="s">
        <v>301</v>
      </c>
      <c r="B137" s="14" t="s">
        <v>302</v>
      </c>
      <c r="C137" s="9" t="s">
        <v>7</v>
      </c>
      <c r="D137" s="4"/>
      <c r="E137" s="8"/>
    </row>
    <row r="138" ht="166.85" spans="1:5">
      <c r="A138" s="4" t="s">
        <v>303</v>
      </c>
      <c r="B138" s="16" t="s">
        <v>304</v>
      </c>
      <c r="C138" s="9" t="s">
        <v>11</v>
      </c>
      <c r="D138" s="4" t="str">
        <f>_xlfn.DISPIMG("ID_15C70CE418E54C9BA19351DB7A6343BB",1)</f>
        <v>=DISPIMG("ID_15C70CE418E54C9BA19351DB7A6343BB",1)</v>
      </c>
      <c r="E138" s="9" t="s">
        <v>24</v>
      </c>
    </row>
    <row r="139" ht="132.3" spans="1:5">
      <c r="A139" s="4" t="s">
        <v>305</v>
      </c>
      <c r="B139" s="16" t="s">
        <v>306</v>
      </c>
      <c r="C139" s="9" t="s">
        <v>11</v>
      </c>
      <c r="D139" s="4" t="str">
        <f>_xlfn.DISPIMG("ID_D48930B44F484A02A1B1660905DE4E31",1)</f>
        <v>=DISPIMG("ID_D48930B44F484A02A1B1660905DE4E31",1)</v>
      </c>
      <c r="E139" s="9" t="s">
        <v>307</v>
      </c>
    </row>
    <row r="140" ht="173.75" spans="1:5">
      <c r="A140" s="4" t="s">
        <v>308</v>
      </c>
      <c r="B140" s="16" t="s">
        <v>309</v>
      </c>
      <c r="C140" s="9" t="s">
        <v>11</v>
      </c>
      <c r="D140" s="4" t="str">
        <f>_xlfn.DISPIMG("ID_7F348E0D3CDD404C92B9DC7154C6A5B0",1)</f>
        <v>=DISPIMG("ID_7F348E0D3CDD404C92B9DC7154C6A5B0",1)</v>
      </c>
      <c r="E140" s="9" t="s">
        <v>24</v>
      </c>
    </row>
    <row r="141" ht="178.4" spans="1:5">
      <c r="A141" s="4" t="s">
        <v>310</v>
      </c>
      <c r="B141" s="16" t="s">
        <v>311</v>
      </c>
      <c r="C141" s="9" t="s">
        <v>11</v>
      </c>
      <c r="D141" s="4" t="str">
        <f>_xlfn.DISPIMG("ID_2B3D459F086E4B0796B17FFFD36C0A4B",1)</f>
        <v>=DISPIMG("ID_2B3D459F086E4B0796B17FFFD36C0A4B",1)</v>
      </c>
      <c r="E141" s="9" t="s">
        <v>24</v>
      </c>
    </row>
    <row r="142" ht="205.25" spans="1:5">
      <c r="A142" s="4" t="s">
        <v>312</v>
      </c>
      <c r="B142" s="16" t="s">
        <v>313</v>
      </c>
      <c r="C142" s="9" t="s">
        <v>11</v>
      </c>
      <c r="D142" s="4" t="str">
        <f>_xlfn.DISPIMG("ID_84C0D59A8FB54F7BB78E69B7D7FC3CAC",1)</f>
        <v>=DISPIMG("ID_84C0D59A8FB54F7BB78E69B7D7FC3CAC",1)</v>
      </c>
      <c r="E142" s="9" t="s">
        <v>314</v>
      </c>
    </row>
    <row r="143" ht="186.35" spans="1:5">
      <c r="A143" s="4" t="s">
        <v>315</v>
      </c>
      <c r="B143" s="16" t="s">
        <v>316</v>
      </c>
      <c r="C143" s="9" t="s">
        <v>11</v>
      </c>
      <c r="D143" s="4" t="str">
        <f>_xlfn.DISPIMG("ID_214530A584FD40D88F2027CE4205D8A4",1)</f>
        <v>=DISPIMG("ID_214530A584FD40D88F2027CE4205D8A4",1)</v>
      </c>
      <c r="E143" s="9" t="s">
        <v>24</v>
      </c>
    </row>
    <row r="144" ht="203.55" spans="1:5">
      <c r="A144" s="4" t="s">
        <v>317</v>
      </c>
      <c r="B144" s="16" t="s">
        <v>318</v>
      </c>
      <c r="C144" s="9" t="s">
        <v>11</v>
      </c>
      <c r="D144" s="4" t="str">
        <f>_xlfn.DISPIMG("ID_5472B14111E147B6AE1A4700DA771B86",1)</f>
        <v>=DISPIMG("ID_5472B14111E147B6AE1A4700DA771B86",1)</v>
      </c>
      <c r="E144" s="9" t="s">
        <v>24</v>
      </c>
    </row>
    <row r="145" ht="265.55" spans="1:5">
      <c r="A145" s="4" t="s">
        <v>319</v>
      </c>
      <c r="B145" s="16" t="s">
        <v>320</v>
      </c>
      <c r="C145" s="9" t="s">
        <v>11</v>
      </c>
      <c r="D145" s="4" t="str">
        <f>_xlfn.DISPIMG("ID_E420130056BD43588014BBDB2D51B355",1)</f>
        <v>=DISPIMG("ID_E420130056BD43588014BBDB2D51B355",1)</v>
      </c>
      <c r="E145" s="9" t="s">
        <v>24</v>
      </c>
    </row>
  </sheetData>
  <sheetProtection formatCells="0" insertHyperlinks="0" autoFilter="0"/>
  <autoFilter xmlns:etc="http://www.wps.cn/officeDocument/2017/etCustomData" ref="A1:E145" etc:filterBottomFollowUsedRange="0">
    <extLst/>
  </autoFilter>
  <hyperlinks>
    <hyperlink ref="B2" r:id="rId1" display="https://gitee.com/src-openeuler/rubygem-sys-uname/pulls/2" tooltip="https://gitee.com/src-openeuler/rubygem-sys-uname/pulls/2"/>
    <hyperlink ref="B3" r:id="rId2" display="https://gitee.com/src-openeuler/rubygem-cucumber-messages/pulls/2" tooltip="https://gitee.com/src-openeuler/rubygem-cucumber-messages/pulls/2"/>
    <hyperlink ref="B4" r:id="rId3" display="https://gitee.com/src-openeuler/rubygem-cucumber-create-meta/pulls/2" tooltip="https://gitee.com/src-openeuler/rubygem-cucumber-create-meta/pulls/2"/>
    <hyperlink ref="B5" r:id="rId4" display="https://gitee.com/src-openeuler/rubygem-importmap-rails/pulls/2" tooltip="https://gitee.com/src-openeuler/rubygem-importmap-rails/pulls/2"/>
    <hyperlink ref="B6" r:id="rId5" display="https://gitee.com/src-openeuler/rubygem-benchmark-ips/pulls/2" tooltip="https://gitee.com/src-openeuler/rubygem-benchmark-ips/pulls/2"/>
    <hyperlink ref="B7" r:id="rId6" display="https://gitee.com/src-openeuler/rubygem-rr/pulls/5" tooltip="https://gitee.com/src-openeuler/rubygem-rr/pulls/5"/>
    <hyperlink ref="B8" r:id="rId7" display="https://gitee.com/src-openeuler/rubygem-rake-compiler/pulls/4" tooltip="https://gitee.com/src-openeuler/rubygem-rake-compiler/pulls/4"/>
    <hyperlink ref="B9" r:id="rId8" display="https://gitee.com/src-openeuler/rubygem-abrt/pulls/4" tooltip="https://gitee.com/src-openeuler/rubygem-abrt/pulls/4"/>
    <hyperlink ref="B10" r:id="rId9" display="https://gitee.com/src-openeuler/rubygem-simplecov/pulls/4" tooltip="https://gitee.com/src-openeuler/rubygem-simplecov/pulls/4"/>
    <hyperlink ref="B11" r:id="rId10" display="https://gitee.com/src-openeuler/rubygem-power_assert/pulls/8" tooltip="https://gitee.com/src-openeuler/rubygem-power_assert/pulls/8"/>
    <hyperlink ref="B12" r:id="rId11" display="https://gitee.com/src-openeuler/rubygem-simplecov-html/pulls/4" tooltip="https://gitee.com/src-openeuler/rubygem-simplecov-html/pulls/4"/>
    <hyperlink ref="B13" r:id="rId12" display="https://gitee.com/src-openeuler/rubygem-Ascii85/pulls/5" tooltip="https://gitee.com/src-openeuler/rubygem-Ascii85/pulls/5"/>
    <hyperlink ref="B14" r:id="rId13" display="https://gitee.com/src-openeuler/rubygem-activeresource/pulls/16" tooltip="https://gitee.com/src-openeuler/rubygem-activeresource/pulls/16"/>
    <hyperlink ref="B15" r:id="rId14" display="https://gitee.com/src-openeuler/rubygem-activemodel/pulls/17" tooltip="https://gitee.com/src-openeuler/rubygem-activemodel/pulls/17"/>
    <hyperlink ref="B16" r:id="rId15" display="https://gitee.com/src-openeuler/rubygem-sprockets-rails/pulls/9" tooltip="https://gitee.com/src-openeuler/rubygem-sprockets-rails/pulls/9"/>
    <hyperlink ref="B17" r:id="rId16" display="https://gitee.com/src-openeuler/rubygem-websocket/pulls/9" tooltip="https://gitee.com/src-openeuler/rubygem-websocket/pulls/9"/>
    <hyperlink ref="B18" r:id="rId17" display="https://gitee.com/src-openeuler/rubygem-timecop/pulls/5" tooltip="https://gitee.com/src-openeuler/rubygem-timecop/pulls/5"/>
    <hyperlink ref="B19" r:id="rId18" display="https://gitee.com/src-openeuler/rubygem-jbuilder/pulls/9" tooltip="https://gitee.com/src-openeuler/rubygem-jbuilder/pulls/9"/>
    <hyperlink ref="B20" r:id="rId19" display="https://gitee.com/src-openeuler/rubygem-i18n/pulls/6" tooltip="https://gitee.com/src-openeuler/rubygem-i18n/pulls/6"/>
    <hyperlink ref="B21" r:id="rId20" display="https://gitee.com/src-openeuler/rubygem-erubi/pulls/6" tooltip="https://gitee.com/src-openeuler/rubygem-erubi/pulls/6"/>
    <hyperlink ref="B22" r:id="rId21" display="https://gitee.com/src-openeuler/rubygem-redcarpet/pulls/12" tooltip="https://gitee.com/src-openeuler/rubygem-redcarpet/pulls/12"/>
    <hyperlink ref="B23" r:id="rId22" display="https://gitee.com/src-openeuler/rubygem-kramdown/pulls/20" tooltip="https://gitee.com/src-openeuler/rubygem-kramdown/pulls/20"/>
    <hyperlink ref="B24" r:id="rId23" display="https://cpan.metacpan.org/modules/by-module/Email/Email-MIME-1.954.tar.gz" tooltip="https://cpan.metacpan.org/modules/by-module/Email/Email-MIME-1.954.tar.gz"/>
    <hyperlink ref="B25" r:id="rId24" display="https://cpan.metacpan.org/modules/by-module/FileHandle/FileHandle-Fmode-0.15.tar.gz" tooltip="https://cpan.metacpan.org/modules/by-module/FileHandle/FileHandle-Fmode-0.15.tar.gz"/>
    <hyperlink ref="B26" r:id="rId25" display="http://www.cpan.org/authors/id/F/FA/FANGLY/Getopt-Euclid-0.4.8.tar.gz" tooltip="http://www.cpan.org/authors/id/F/FA/FANGLY/Getopt-Euclid-0.4.8.tar.gz"/>
    <hyperlink ref="B27" r:id="rId26" display="http://www.cpan.org/authors/id/H/HA/HARTZELL/MooX-StrictConstructor-0.013.tar.gz" tooltip="http://www.cpan.org/authors/id/H/HA/HARTZELL/MooX-StrictConstructor-0.013.tar.gz"/>
    <hyperlink ref="B28" r:id="rId27" display="https://cpan.metacpan.org/authors/id/F/FR/FREW/Log-Contextual-0.009001.tar.gz" tooltip="https://cpan.metacpan.org/authors/id/F/FR/FREW/Log-Contextual-0.009001.tar.gz"/>
    <hyperlink ref="B29" r:id="rId28" display="https://cpan.metacpan.org/modules/by-module/Hash/Hash-Merge-Simple-0.052.tar.gz" tooltip="https://cpan.metacpan.org/modules/by-module/Hash/Hash-Merge-Simple-0.052.tar.gz"/>
    <hyperlink ref="B30" r:id="rId27" display="https://cpan.metacpan.org/authors/id/F/FR/FREW/Log-Contextual-0.009001.tar.gz" tooltip="https://cpan.metacpan.org/authors/id/F/FR/FREW/Log-Contextual-0.009001.tar.gz"/>
    <hyperlink ref="B41" r:id="rId29" display="https://gitee.com/src-openeuler/perl-Getopt-Long-Descriptive/pulls/4"/>
    <hyperlink ref="B40" r:id="rId30" display="https://gitee.com/src-openeuler/perl-Excel-Writer-XLSX/pulls/7"/>
    <hyperlink ref="B39" r:id="rId31" display="https://gitee.com/src-openeuler/perl-HarfBuzz-Shaper/pulls/4"/>
    <hyperlink ref="B38" r:id="rId32" display="https://gitee.com/src-openeuler/perl-Graph/pulls/6"/>
    <hyperlink ref="B37" r:id="rId33" display="https://gitee.com/src-openeuler/perl-HTTP-Body/pulls/2"/>
    <hyperlink ref="B36" r:id="rId34" display="https://gitee.com/src-openeuler/perl-IO-Prompter/pulls/4"/>
    <hyperlink ref="B35" r:id="rId35" display="https://gitee.com/src-openeuler/perl-MooseX-SetOnce/pulls/2"/>
    <hyperlink ref="B34" r:id="rId36" display="https://gitee.com/src-openeuler/perl-Mozilla-PublicSuffix/pulls/2"/>
    <hyperlink ref="B33" r:id="rId37" display="https://gitee.com/src-openeuler/perl-Metrics-Any/pulls/2"/>
    <hyperlink ref="B32" r:id="rId38" display="https://gitee.com/src-openeuler/perl-MooX-Role-Parameterized/pulls/2"/>
    <hyperlink ref="B31" r:id="rId39" display="https://gitee.com/src-openeuler/perl-Games-Solitaire-Verify/pulls/5"/>
    <hyperlink ref="B42" r:id="rId29" display="https://gitee.com/src-openeuler/perl-Getopt-Long-Descriptive/pulls/4"/>
    <hyperlink ref="B47" r:id="rId40" display="https://gitee.com/src-openeuler/perl-XS-Parse-Keyword/pulls/9"/>
    <hyperlink ref="B48" r:id="rId41" display="https://gitee.com/src-openeuler/perl-Mail-JMAPTalk/pulls/3"/>
    <hyperlink ref="B49" r:id="rId42" display="https://gitee.com/src-openeuler/perl-Image-Info/pulls/3"/>
    <hyperlink ref="B50" r:id="rId43" display="https://gitee.com/src-openeuler/perl-Test-mysqld/pulls/2"/>
    <hyperlink ref="B51" r:id="rId44" display="https://gitee.com/src-openeuler/perl-Test-Dependencies/pulls/3"/>
    <hyperlink ref="B52" r:id="rId45" display="https://gitee.com/src-openeuler/perl-Test-Manifest/pulls/2"/>
    <hyperlink ref="B53" r:id="rId46" display="https://gitee.com/src-openeuler/perl-Text-Format/pulls/4"/>
    <hyperlink ref="B43" r:id="rId47" display="https://cpan.metacpan.org/modules/by-module/User/User-Identity-0.99.tar.gz"/>
    <hyperlink ref="B44" r:id="rId48" display="https://cpan.metacpan.org/authors/id/B/BD/BDFOY/Text-MultiMarkdown-1.002.tar.gz"/>
    <hyperlink ref="B45" r:id="rId49" display="http://www.cpan.org/authors/id/M/MA/MARKF/Test-utf8-1.02.tar.gz"/>
    <hyperlink ref="B46" r:id="rId50" display="https://cpan.metacpan.org/modules/by-module/Test/Test-TrailingSpace-0.0600.tar.gz"/>
    <hyperlink ref="B54" r:id="rId51" display="https://cpan.metacpan.org/modules/by-module/YAML/YAML-LibYAML-0.902.0.tar.gz"/>
    <hyperlink ref="B56" r:id="rId52" display="https://cpan.metacpan.org/modules/by-module/Module/Module-Build-Tiny-0.051.tar.gz"/>
    <hyperlink ref="B58" r:id="rId53" display="https://cpan.metacpan.org/modules/by-module/B/B-COW-0.004.tar.gz"/>
    <hyperlink ref="B59" r:id="rId54" display="http://www.cpan.org/authors/id/D/DW/DWHEELER/DBIx-Connector-0.59.tar.gz"/>
    <hyperlink ref="B60" r:id="rId55" display="https://cpan.metacpan.org/authors/id/P/PV/PVANDRY/Locale-gettext-5.7.3.tar.gz"/>
    <hyperlink ref="B61" r:id="rId56" display="https://gitee.com/src-openeuler/perl-Cookie-Baker/pulls/3"/>
    <hyperlink ref="B62" r:id="rId57" display="https://gitee.com/src-openeuler/perl-DBIx-RunSQL/pulls/3"/>
    <hyperlink ref="B63" r:id="rId58" display="https://gitee.com/src-openeuler/perl-Convert-Binary-C/pulls/2"/>
    <hyperlink ref="B64" r:id="rId59" display="https://gitee.com/src-openeuler/perl-CPAN/pulls/16"/>
    <hyperlink ref="B65" r:id="rId60" display="https://gitee.com/src-openeuler/perl-Mojolicious/pulls/11"/>
    <hyperlink ref="B66" r:id="rId61" display="https://gitee.com/src-openeuler/perl-Crypt-CBC/pulls/5"/>
    <hyperlink ref="B67" r:id="rId62" display="https://gitee.com/src-openeuler/perl-Test-Fatal/pulls/6"/>
    <hyperlink ref="B68" r:id="rId63" display="https://gitee.com/src-openeuler/perl-Test-Requires/pulls/6"/>
    <hyperlink ref="B69" r:id="rId64" display="https://gitee.com/src-openeuler/perl-Test-Inter/pulls/5"/>
    <hyperlink ref="B70" r:id="rId65" display="https://gitee.com/src-openeuler/perl-GD/pulls/21"/>
    <hyperlink ref="B71" r:id="rId66" display="https://gitee.com/src-openeuler/perl-Test-File/pulls/10"/>
    <hyperlink ref="B72" r:id="rId67" display="https://gitee.com/src-openeuler/perl-Shell-Guess/pulls/2"/>
    <hyperlink ref="B73" r:id="rId68" display="https://gitee.com/src-openeuler/perl-IO-Socket-SSL/pulls/15" tooltip="https://gitee.com/src-openeuler/perl-IO-Socket-SSL/pulls/15"/>
    <hyperlink ref="B74" r:id="rId69" display="https://gitee.com/src-openeuler/perl-Compress-Raw-Bzip2/pulls/26" tooltip="https://gitee.com/src-openeuler/perl-Compress-Raw-Bzip2/pulls/26"/>
    <hyperlink ref="B75" r:id="rId70" display="https://gitee.com/src-openeuler/perl-Path-Tiny/pulls/8" tooltip="https://gitee.com/src-openeuler/perl-Path-Tiny/pulls/8"/>
    <hyperlink ref="B76" r:id="rId71" display="https://gitee.com/src-openeuler/perl-Mail-Sender/pulls/12" tooltip="https://gitee.com/src-openeuler/perl-Mail-Sender/pulls/12"/>
    <hyperlink ref="B77" r:id="rId72" display="https://gitee.com/src-openeuler/perl-Pod-Escapes/pulls/7" tooltip="https://gitee.com/src-openeuler/perl-Pod-Escapes/pulls/7"/>
    <hyperlink ref="B78" r:id="rId73" display="https://gitee.com/src-openeuler/perl-IO-Socket-IP/pulls/14" tooltip="https://gitee.com/src-openeuler/perl-IO-Socket-IP/pulls/14"/>
    <hyperlink ref="B79" r:id="rId74" display="https://gitee.com/src-openeuler/perl-XML-LibXML/pulls/46" tooltip="https://gitee.com/src-openeuler/perl-XML-LibXML/pulls/46"/>
    <hyperlink ref="B80" r:id="rId75" display="https://gitee.com/src-openeuler/perl-XML-XPath/pulls/9" tooltip="https://gitee.com/src-openeuler/perl-XML-XPath/pulls/9"/>
    <hyperlink ref="B81" r:id="rId76" display="https://gitee.com/src-openeuler/perl-File-Listing/pulls/11" tooltip="https://gitee.com/src-openeuler/perl-File-Listing/pulls/11"/>
    <hyperlink ref="B82" r:id="rId77" display="https://gitee.com/src-openeuler/perl-Math-BigInt/pulls/15" tooltip="https://gitee.com/src-openeuler/perl-Math-BigInt/pulls/15"/>
    <hyperlink ref="B83" r:id="rId78" display="https://gitee.com/src-openeuler/perl-URI/pulls/15" tooltip="https://gitee.com/src-openeuler/perl-URI/pulls/15"/>
    <hyperlink ref="B84" r:id="rId79" display="https://gitee.com/src-openeuler/perl-Digest-HMAC/pulls/12" tooltip="https://gitee.com/src-openeuler/perl-Digest-HMAC/pulls/12"/>
    <hyperlink ref="B85" r:id="rId80" display="https://gitee.com/src-openeuler/perl-Test-Deep/pulls/5" tooltip="https://gitee.com/src-openeuler/perl-Test-Deep/pulls/5"/>
    <hyperlink ref="B86" r:id="rId81" display="https://gitee.com/src-openeuler/perl-Test-NoWarnings/pulls/4" tooltip="https://gitee.com/src-openeuler/perl-Test-NoWarnings/pulls/4"/>
    <hyperlink ref="B87" r:id="rId82" display="https://gitee.com/src-openeuler/perl-Params-Util/pulls/2" tooltip="https://gitee.com/src-openeuler/perl-Params-Util/pulls/2"/>
    <hyperlink ref="B88" r:id="rId83" display="https://gitee.com/src-openeuler/perl-Net-HTTP/pulls/16" tooltip="https://gitee.com/src-openeuler/perl-Net-HTTP/pulls/16"/>
    <hyperlink ref="B89" r:id="rId84" display="https://gitee.com/src-openeuler/perl-Mail-DKIM/pulls/7" tooltip="https://gitee.com/src-openeuler/perl-Mail-DKIM/pulls/7"/>
    <hyperlink ref="B90" r:id="rId85" display="https://gitee.com/src-openeuler/perl-Text-Template/pulls/6" tooltip="https://gitee.com/src-openeuler/perl-Text-Template/pulls/6"/>
    <hyperlink ref="B91" r:id="rId86" display="https://gitee.com/src-openeuler/perl-Date-Manip/pulls/7" tooltip="https://gitee.com/src-openeuler/perl-Date-Manip/pulls/7"/>
    <hyperlink ref="B92" r:id="rId87" display="https://gitee.com/src-openeuler/perl-HTML-Parser/pulls/21" tooltip="https://gitee.com/src-openeuler/perl-HTML-Parser/pulls/21"/>
    <hyperlink ref="B93" r:id="rId88" display="https://gitee.com/src-openeuler/perl-Exporter/pulls/17" tooltip="https://gitee.com/src-openeuler/perl-Exporter/pulls/17"/>
    <hyperlink ref="B94" r:id="rId89" display="https://gitee.com/src-openeuler/perl-IO-Compress/pulls/34" tooltip="https://gitee.com/src-openeuler/perl-IO-Compress/pulls/34"/>
    <hyperlink ref="B95" r:id="rId90" display="https://gitee.com/src-openeuler/perl-XML-LibXSLT/pulls/3" tooltip="https://gitee.com/src-openeuler/perl-XML-LibXSLT/pulls/3"/>
    <hyperlink ref="B96" r:id="rId91" display="https://gitee.com/src-openeuler/perl-Syntax-Keyword-Try/pulls/3" tooltip="https://gitee.com/src-openeuler/perl-Syntax-Keyword-Try/pulls/3"/>
    <hyperlink ref="B97" r:id="rId92" display="https://gitee.com/src-openeuler/perl-Cpanel-JSON-XS/pulls/5" tooltip="https://gitee.com/src-openeuler/perl-Cpanel-JSON-XS/pulls/5"/>
    <hyperlink ref="B98" r:id="rId93" display="https://gitee.com/src-openeuler/perl-Algorithm-Diff/pulls/10" tooltip="https://gitee.com/src-openeuler/perl-Algorithm-Diff/pulls/10"/>
    <hyperlink ref="B99" r:id="rId94" display="https://gitee.com/src-openeuler/perl-Locale-Codes/pulls/15" tooltip="https://gitee.com/src-openeuler/perl-Locale-Codes/pulls/15"/>
    <hyperlink ref="B100" r:id="rId95" display="https://gitee.com/src-openeuler/perl-Socket/pulls/13" tooltip="https://gitee.com/src-openeuler/perl-Socket/pulls/13"/>
    <hyperlink ref="B101" r:id="rId96" display="https://gitee.com/src-openeuler/perl-XML-Parser/pulls/10" tooltip="https://gitee.com/src-openeuler/perl-XML-Parser/pulls/10"/>
    <hyperlink ref="B102" r:id="rId97" display="https://cpan.metacpan.org/authors/id/F/FR/FREW/Syntax-Keyword-Junction-0.003009.tar.gz"/>
    <hyperlink ref="B103" r:id="rId98" display="http://www.cpan.org/authors/id/T/TR/TRENDELS/Set-Tiny-0.06.tar.gz"/>
    <hyperlink ref="B104" r:id="rId99" display="https://cpan.metacpan.org/authors/id/C/CH/CHORNY/Text-ParseWords-3.31.tar.gz"/>
    <hyperlink ref="B106" r:id="rId100" display="https://github.com/ForbesLindesay/with/archive/7.0.2-canary-3.tar.gz" tooltip="https://github.com/ForbesLindesay/with/archive/7.0.2-canary-3.tar.gz"/>
    <hyperlink ref="B115" r:id="rId101" display="https://codeload.github.com/chaijs/assertion-error/tar.gz/2.0.1/assertion-error-2.0.1" tooltip="https://codeload.github.com/chaijs/assertion-error/tar.gz/2.0.1/assertion-error-2.0.1"/>
    <hyperlink ref="B111" r:id="rId102" display="https://gitee.com/src-openeuler/nodejs-bytes/pulls/3"/>
    <hyperlink ref="B108" r:id="rId103" display="https://gitee.com/src-openeuler/nodejs-arrify/pulls/2"/>
    <hyperlink ref="B116" r:id="rId104" display="https://gitee.com/src-openeuler/nodejs-multimatch/pulls/2"/>
    <hyperlink ref="B117" r:id="rId105" display="https://gitee.com/src-openeuler/nodejs-websocket-driver/pulls/3"/>
    <hyperlink ref="B118" r:id="rId106" display="https://gitee.com/src-openeuler/nodejs-source-map/pulls/5"/>
    <hyperlink ref="B119" r:id="rId107" display="https://gitee.com/src-openeuler/nodejs-maxmin/pulls/2"/>
    <hyperlink ref="B120" r:id="rId108" display="https://gitee.com/src-openeuler/nodejs-clone/pulls/3"/>
    <hyperlink ref="B121" r:id="rId109" display="https://gitee.com/src-openeuler/nodejs-commonmark/pulls/7"/>
    <hyperlink ref="B122" r:id="rId110" display="https://gitee.com/src-openeuler/nodejs-gaze/pulls/7"/>
    <hyperlink ref="B123" r:id="rId111" display="https://gitee.com/src-openeuler/nodejs-diff/pulls/2"/>
    <hyperlink ref="B124" r:id="rId112" display="https://gitee.com/src-openeuler/nodejs-findup-sync/pulls/2"/>
    <hyperlink ref="B125" r:id="rId113" display="https://gitee.com/src-openeuler/nodejs-which/pulls/3"/>
    <hyperlink ref="B126" r:id="rId114" display="https://gitee.com/src-openeuler/nodejs-make-generator-function/pulls/4"/>
    <hyperlink ref="B127" r:id="rId115" display="https://gitee.com/src-openeuler/nodejs-json-diff/pulls/3"/>
    <hyperlink ref="B128" r:id="rId116" display="https://gitee.com/src-openeuler/nodejs-abbrev/pulls/4"/>
    <hyperlink ref="B129" r:id="rId117" display="https://gitee.com/src-openeuler/nodejs-builtin-modules/pulls/4"/>
    <hyperlink ref="B130" r:id="rId118" display="https://gitee.com/src-openeuler/nodejs-spdx-exceptions/pulls/10"/>
    <hyperlink ref="B131" r:id="rId119" display="https://gitee.com/src-openeuler/nodejs-fill-keys/pulls/3"/>
    <hyperlink ref="B132" r:id="rId120" display="https://gitee.com/src-openeuler/nodejs-supports-color/pulls/2"/>
    <hyperlink ref="B133" r:id="rId121" display="https://gitee.com/src-openeuler/nodejs-ansi/pulls/4"/>
    <hyperlink ref="B134" r:id="rId122" display="https://gitee.com/src-openeuler/nodejs-deep-eql/pulls/2"/>
    <hyperlink ref="B135" r:id="rId123" display="https://gitee.com/src-openeuler/nodejs-eventemitter2/pulls/4"/>
    <hyperlink ref="B136" r:id="rId124" display="https://gitee.com/src-openeuler/nodejs-underscore/pulls/7"/>
    <hyperlink ref="B137" r:id="rId125" display="https://gitee.com/src-openeuler/python-ablog/pulls/6" tooltip="https://gitee.com/src-openeuler/python-ablog/pulls/6"/>
    <hyperlink ref="B138" r:id="rId126" display="https://gitee.com/src-openeuler/python-uhashring/pulls/10"/>
    <hyperlink ref="B139" r:id="rId127" display="https://gitee.com/src-openeuler/python-gflags/pulls/8"/>
    <hyperlink ref="B140" r:id="rId128" display="https://gitee.com/src-openeuler/python-scons/pulls/31"/>
    <hyperlink ref="B141" r:id="rId129" display="https://gitee.com/src-openeuler/python-inflect/pulls/11"/>
    <hyperlink ref="B142" r:id="rId130" display="https://gitee.com/src-openeuler/python-pyaml/pulls/10"/>
    <hyperlink ref="B143" r:id="rId131" display="https://gitee.com/src-openeuler/python-pytest-fixture-config/pulls/18"/>
    <hyperlink ref="B144" r:id="rId132" display="https://gitee.com/src-openeuler/python-asttokens/pulls/11"/>
    <hyperlink ref="B145" r:id="rId133" display="https://gitee.com/src-openeuler/python-pyinstaller-hooks-contrib/pulls/14"/>
  </hyperlinks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"/>
  <sheetData/>
  <sheetProtection formatCells="0" insertHyperlinks="0" autoFilter="0"/>
  <pageMargins left="0.75" right="0.75" top="1" bottom="1" header="0.5" footer="0.5"/>
  <headerFooter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s t a n d a l o n e = " y e s " ? > < a u t o f i l t e r s   x m l n s = " h t t p s : / / w e b . w p s . c n / e t / 2 0 1 8 / m a i n " > < s h e e t I t e m   s h e e t S t i d = " 1 " > < f i l t e r D a t a   f i l t e r I D = " A K 2 0 2 1 0 9 0 1 J X N S X O 8 2 7 6 5 8 1 " / > < a u t o f i l t e r I n f o   f i l t e r I D = " A K 2 0 2 1 0 9 0 1 J X N S X O 8 2 7 6 5 8 1 " > < a u t o F i l t e r   x m l n s = " h t t p : / / s c h e m a s . o p e n x m l f o r m a t s . o r g / s p r e a d s h e e t m l / 2 0 0 6 / m a i n "   r e f = " A 1 : E 7 2 " / > < / a u t o f i l t e r I n f o > < / s h e e t I t e m > < / a u t o f i l t e r s > 
</file>

<file path=customXml/item2.xml>��< ? x m l   v e r s i o n = " 1 . 0 "   s t a n d a l o n e = " y e s " ? > < w o P r o p s   x m l n s = " h t t p s : / / w e b . w p s . c n / e t / 2 0 1 8 / m a i n "   x m l n s : s = " h t t p : / / s c h e m a s . o p e n x m l f o r m a t s . o r g / s p r e a d s h e e t m l / 2 0 0 6 / m a i n " > < w o S h e e t s P r o p s > < w o S h e e t P r o p s   s h e e t S t i d = " 1 "   i n t e r l i n e O n O f f = " 0 "   i n t e r l i n e C o l o r = " 0 "   i s D b S h e e t = " 0 "   i s D a s h B o a r d S h e e t = " 0 "   i s D b D a s h B o a r d S h e e t = " 0 "   i s F l e x P a p e r S h e e t = " 0 " > < c e l l p r o t e c t i o n / > < a p p E t D b R e l a t i o n s / > < / w o S h e e t P r o p s > < / w o S h e e t s P r o p s > < w o B o o k P r o p s > < b o o k S e t t i n g s   i s F i l t e r S h a r e d = " 0 "   c o r e C o n q u e r U s e r I d = " "   i s A u t o U p d a t e P a u s e d = " 0 "   f i l t e r T y p e = " u s e r "   i s M e r g e T a s k s A u t o U p d a t e = " 0 "   i s I n s e r P i c A s A t t a c h m e n t = " 0 " / > < / w o B o o k P r o p s > < / w o P r o p s > 
</file>

<file path=customXml/item3.xml>��< ? x m l   v e r s i o n = " 1 . 0 "   s t a n d a l o n e = " y e s " ? > < p i x e l a t o r s   x m l n s = " h t t p s : / / w e b . w p s . c n / e t / 2 0 1 8 / m a i n "   x m l n s : s = " h t t p : / / s c h e m a s . o p e n x m l f o r m a t s . o r g / s p r e a d s h e e t m l / 2 0 0 6 / m a i n " > < p i x e l a t o r L i s t   s h e e t S t i d = " 1 " / > < p i x e l a t o r L i s t   s h e e t S t i d = " 2 " / > < / p i x e l a t o r s > 
</file>

<file path=customXml/itemProps1.xml><?xml version="1.0" encoding="utf-8"?>
<ds:datastoreItem xmlns:ds="http://schemas.openxmlformats.org/officeDocument/2006/customXml" ds:itemID="{D5662047-3127-477A-AC3A-1D340467FB41}">
  <ds:schemaRefs/>
</ds:datastoreItem>
</file>

<file path=customXml/itemProps2.xml><?xml version="1.0" encoding="utf-8"?>
<ds:datastoreItem xmlns:ds="http://schemas.openxmlformats.org/officeDocument/2006/customXml" ds:itemID="{06C82605-B75B-4693-9329-32AAD527C692}">
  <ds:schemaRefs/>
</ds:datastoreItem>
</file>

<file path=customXml/itemProps3.xml><?xml version="1.0" encoding="utf-8"?>
<ds:datastoreItem xmlns:ds="http://schemas.openxmlformats.org/officeDocument/2006/customXml" ds:itemID="{224D003E-15C9-4FFE-AB16-9E66474EAE4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WPS Office WWO_wpscloud_20230922035034-9147342a44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WpsReserved_CellImgList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JacquELine</cp:lastModifiedBy>
  <dcterms:created xsi:type="dcterms:W3CDTF">2022-10-02T02:32:00Z</dcterms:created>
  <dcterms:modified xsi:type="dcterms:W3CDTF">2024-12-16T06:30:44Z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2052-12.1.0.17857</vt:lpwstr>
  </property>
  <property fmtid="{D5CDD505-2E9C-101B-9397-08002B2CF9AE}" pid="3" name="ICV">
    <vt:lpwstr>C52AF5F89E38468EBF6B44EFB7433DBF_12</vt:lpwstr>
  </property>
</Properties>
</file>